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팀장\Desktop\"/>
    </mc:Choice>
  </mc:AlternateContent>
  <bookViews>
    <workbookView xWindow="-15" yWindow="-105" windowWidth="23250" windowHeight="12570"/>
  </bookViews>
  <sheets>
    <sheet name="세입" sheetId="12" r:id="rId1"/>
    <sheet name="세출" sheetId="13" r:id="rId2"/>
  </sheets>
  <definedNames>
    <definedName name="_xlnm.Print_Area" localSheetId="0">세입!$A$1:$H$23</definedName>
    <definedName name="_xlnm.Print_Area" localSheetId="1">세출!$A$1:$H$64</definedName>
    <definedName name="_xlnm.Print_Titles" localSheetId="0">세입!$5:$7</definedName>
    <definedName name="_xlnm.Print_Titles" localSheetId="1">세출!$5:$7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2" l="1"/>
  <c r="F39" i="13" l="1"/>
  <c r="F40" i="13"/>
  <c r="F41" i="13"/>
  <c r="F42" i="13"/>
  <c r="F43" i="13"/>
  <c r="F44" i="13"/>
  <c r="F45" i="13"/>
  <c r="F46" i="13"/>
  <c r="F38" i="13"/>
  <c r="F34" i="13"/>
  <c r="F35" i="13"/>
  <c r="F36" i="13"/>
  <c r="F37" i="13"/>
  <c r="F30" i="13"/>
  <c r="F31" i="13"/>
  <c r="F32" i="13"/>
  <c r="F33" i="13"/>
  <c r="G34" i="13"/>
  <c r="G9" i="13"/>
  <c r="G10" i="13"/>
  <c r="G11" i="13"/>
  <c r="G13" i="13"/>
  <c r="G14" i="13"/>
  <c r="G16" i="13"/>
  <c r="G17" i="13"/>
  <c r="G18" i="13"/>
  <c r="G19" i="13"/>
  <c r="G20" i="13"/>
  <c r="G21" i="13"/>
  <c r="E21" i="12"/>
  <c r="G26" i="13" l="1"/>
  <c r="F17" i="13" l="1"/>
  <c r="D27" i="13"/>
  <c r="D28" i="13" s="1"/>
  <c r="G9" i="12"/>
  <c r="G11" i="12"/>
  <c r="G12" i="12"/>
  <c r="G13" i="12"/>
  <c r="G15" i="12"/>
  <c r="G18" i="12"/>
  <c r="G20" i="12"/>
  <c r="G8" i="12"/>
  <c r="G25" i="13" l="1"/>
  <c r="G29" i="13"/>
  <c r="G30" i="13"/>
  <c r="G31" i="13"/>
  <c r="G32" i="13"/>
  <c r="G33" i="13"/>
  <c r="G35" i="13"/>
  <c r="G36" i="13"/>
  <c r="G37" i="13"/>
  <c r="G38" i="13"/>
  <c r="G40" i="13"/>
  <c r="G41" i="13"/>
  <c r="G42" i="13"/>
  <c r="G43" i="13"/>
  <c r="G45" i="13"/>
  <c r="G49" i="13"/>
  <c r="G52" i="13"/>
  <c r="F61" i="13" l="1"/>
  <c r="F60" i="13"/>
  <c r="F57" i="13"/>
  <c r="F56" i="13"/>
  <c r="F52" i="13"/>
  <c r="F49" i="13"/>
  <c r="F50" i="13" s="1"/>
  <c r="F51" i="13" s="1"/>
  <c r="F29" i="13"/>
  <c r="F26" i="13"/>
  <c r="F25" i="13"/>
  <c r="F24" i="13"/>
  <c r="F21" i="13"/>
  <c r="F20" i="13"/>
  <c r="F19" i="13"/>
  <c r="F18" i="13"/>
  <c r="F16" i="13"/>
  <c r="F14" i="13"/>
  <c r="F13" i="13"/>
  <c r="F11" i="13"/>
  <c r="F10" i="13"/>
  <c r="F9" i="13"/>
  <c r="F20" i="12"/>
  <c r="F18" i="12"/>
  <c r="F19" i="12" s="1"/>
  <c r="F16" i="12"/>
  <c r="F15" i="12"/>
  <c r="F12" i="12"/>
  <c r="F13" i="12"/>
  <c r="F11" i="12"/>
  <c r="F9" i="12"/>
  <c r="F8" i="12"/>
  <c r="E62" i="13"/>
  <c r="E63" i="13" s="1"/>
  <c r="D62" i="13"/>
  <c r="D63" i="13" s="1"/>
  <c r="E58" i="13"/>
  <c r="E59" i="13" s="1"/>
  <c r="D58" i="13"/>
  <c r="D59" i="13" s="1"/>
  <c r="E54" i="13"/>
  <c r="D54" i="13"/>
  <c r="D55" i="13" s="1"/>
  <c r="E50" i="13"/>
  <c r="D50" i="13"/>
  <c r="D51" i="13" s="1"/>
  <c r="E47" i="13"/>
  <c r="D47" i="13"/>
  <c r="D48" i="13" s="1"/>
  <c r="E27" i="13"/>
  <c r="E22" i="13"/>
  <c r="D22" i="13"/>
  <c r="E15" i="13"/>
  <c r="D15" i="13"/>
  <c r="D12" i="13"/>
  <c r="D21" i="12"/>
  <c r="E19" i="12"/>
  <c r="D19" i="12"/>
  <c r="E17" i="12"/>
  <c r="G17" i="12" s="1"/>
  <c r="E14" i="12"/>
  <c r="D14" i="12"/>
  <c r="E10" i="12"/>
  <c r="D10" i="12"/>
  <c r="G15" i="13" l="1"/>
  <c r="G19" i="12"/>
  <c r="G14" i="12"/>
  <c r="F15" i="13"/>
  <c r="G21" i="12"/>
  <c r="G10" i="12"/>
  <c r="F58" i="13"/>
  <c r="F59" i="13" s="1"/>
  <c r="F54" i="13"/>
  <c r="F55" i="13" s="1"/>
  <c r="F62" i="13"/>
  <c r="F63" i="13" s="1"/>
  <c r="E22" i="12"/>
  <c r="D22" i="12"/>
  <c r="G22" i="13"/>
  <c r="E28" i="13"/>
  <c r="G28" i="13" s="1"/>
  <c r="G27" i="13"/>
  <c r="E51" i="13"/>
  <c r="G51" i="13" s="1"/>
  <c r="G50" i="13"/>
  <c r="E55" i="13"/>
  <c r="G55" i="13" s="1"/>
  <c r="G54" i="13"/>
  <c r="E48" i="13"/>
  <c r="G48" i="13" s="1"/>
  <c r="G47" i="13"/>
  <c r="F22" i="13"/>
  <c r="F47" i="13"/>
  <c r="F48" i="13" s="1"/>
  <c r="F27" i="13"/>
  <c r="F28" i="13" s="1"/>
  <c r="D23" i="13"/>
  <c r="D64" i="13" s="1"/>
  <c r="F10" i="12"/>
  <c r="F17" i="12"/>
  <c r="F21" i="12"/>
  <c r="F14" i="12"/>
  <c r="G22" i="12" l="1"/>
  <c r="F22" i="12"/>
  <c r="G8" i="13" l="1"/>
  <c r="E12" i="13"/>
  <c r="G12" i="13" s="1"/>
  <c r="E23" i="13"/>
  <c r="G23" i="13" s="1"/>
  <c r="F8" i="13"/>
  <c r="F12" i="13" s="1"/>
  <c r="F23" i="13" s="1"/>
  <c r="F64" i="13" s="1"/>
  <c r="E64" i="13" l="1"/>
  <c r="G64" i="13" s="1"/>
</calcChain>
</file>

<file path=xl/sharedStrings.xml><?xml version="1.0" encoding="utf-8"?>
<sst xmlns="http://schemas.openxmlformats.org/spreadsheetml/2006/main" count="160" uniqueCount="118">
  <si>
    <t xml:space="preserve">  </t>
  </si>
  <si>
    <t>과목</t>
    <phoneticPr fontId="4" type="noConversion"/>
  </si>
  <si>
    <t>비고</t>
    <phoneticPr fontId="4" type="noConversion"/>
  </si>
  <si>
    <t>이월금</t>
    <phoneticPr fontId="4" type="noConversion"/>
  </si>
  <si>
    <t>전년도이월금</t>
    <phoneticPr fontId="4" type="noConversion"/>
  </si>
  <si>
    <t>관</t>
    <phoneticPr fontId="4" type="noConversion"/>
  </si>
  <si>
    <t>항</t>
    <phoneticPr fontId="4" type="noConversion"/>
  </si>
  <si>
    <t>목</t>
    <phoneticPr fontId="4" type="noConversion"/>
  </si>
  <si>
    <t>합계</t>
    <phoneticPr fontId="4" type="noConversion"/>
  </si>
  <si>
    <t>세입</t>
    <phoneticPr fontId="4" type="noConversion"/>
  </si>
  <si>
    <t>국고보조금</t>
    <phoneticPr fontId="4" type="noConversion"/>
  </si>
  <si>
    <t>시도보조금</t>
    <phoneticPr fontId="4" type="noConversion"/>
  </si>
  <si>
    <t>시군구보조금</t>
    <phoneticPr fontId="4" type="noConversion"/>
  </si>
  <si>
    <t>비지정후원금</t>
    <phoneticPr fontId="4" type="noConversion"/>
  </si>
  <si>
    <t>지정후원금</t>
    <phoneticPr fontId="4" type="noConversion"/>
  </si>
  <si>
    <t>법인전입금</t>
    <phoneticPr fontId="4" type="noConversion"/>
  </si>
  <si>
    <t>예금이자수입</t>
    <phoneticPr fontId="4" type="noConversion"/>
  </si>
  <si>
    <t>총계</t>
    <phoneticPr fontId="4" type="noConversion"/>
  </si>
  <si>
    <t>보조금</t>
    <phoneticPr fontId="4" type="noConversion"/>
  </si>
  <si>
    <t>후원금</t>
    <phoneticPr fontId="4" type="noConversion"/>
  </si>
  <si>
    <t>전입금</t>
    <phoneticPr fontId="4" type="noConversion"/>
  </si>
  <si>
    <t>사무비</t>
    <phoneticPr fontId="4" type="noConversion"/>
  </si>
  <si>
    <t>인건비</t>
    <phoneticPr fontId="4" type="noConversion"/>
  </si>
  <si>
    <t>급여</t>
    <phoneticPr fontId="4" type="noConversion"/>
  </si>
  <si>
    <t>퇴직금 및 퇴직적립금</t>
    <phoneticPr fontId="4" type="noConversion"/>
  </si>
  <si>
    <t>사회보험부담금</t>
    <phoneticPr fontId="4" type="noConversion"/>
  </si>
  <si>
    <t>기관운영비</t>
    <phoneticPr fontId="4" type="noConversion"/>
  </si>
  <si>
    <t>회의비</t>
    <phoneticPr fontId="4" type="noConversion"/>
  </si>
  <si>
    <t>업무추진비</t>
    <phoneticPr fontId="4" type="noConversion"/>
  </si>
  <si>
    <t>공공요금</t>
    <phoneticPr fontId="4" type="noConversion"/>
  </si>
  <si>
    <t>제세공과금</t>
    <phoneticPr fontId="4" type="noConversion"/>
  </si>
  <si>
    <t>기타운영비</t>
    <phoneticPr fontId="4" type="noConversion"/>
  </si>
  <si>
    <t>운영비</t>
    <phoneticPr fontId="4" type="noConversion"/>
  </si>
  <si>
    <t>재산조정비</t>
    <phoneticPr fontId="4" type="noConversion"/>
  </si>
  <si>
    <t>시설비</t>
    <phoneticPr fontId="4" type="noConversion"/>
  </si>
  <si>
    <t>자산취득비</t>
    <phoneticPr fontId="4" type="noConversion"/>
  </si>
  <si>
    <t>시설장비유지비</t>
    <phoneticPr fontId="4" type="noConversion"/>
  </si>
  <si>
    <t>사업비</t>
    <phoneticPr fontId="4" type="noConversion"/>
  </si>
  <si>
    <t>잡지출</t>
    <phoneticPr fontId="4" type="noConversion"/>
  </si>
  <si>
    <t>잡지출</t>
    <phoneticPr fontId="4" type="noConversion"/>
  </si>
  <si>
    <t>예비비 및 기타</t>
    <phoneticPr fontId="4" type="noConversion"/>
  </si>
  <si>
    <t>예비비</t>
    <phoneticPr fontId="4" type="noConversion"/>
  </si>
  <si>
    <t>반환금</t>
    <phoneticPr fontId="4" type="noConversion"/>
  </si>
  <si>
    <t>예비비 및     기타</t>
    <phoneticPr fontId="4" type="noConversion"/>
  </si>
  <si>
    <t>적립금 및 준비비</t>
    <phoneticPr fontId="4" type="noConversion"/>
  </si>
  <si>
    <t>운영충당적립금 및 환경개선준비금</t>
    <phoneticPr fontId="4" type="noConversion"/>
  </si>
  <si>
    <t>운영충당적립금</t>
    <phoneticPr fontId="4" type="noConversion"/>
  </si>
  <si>
    <t>시설환경개선준비금</t>
    <phoneticPr fontId="4" type="noConversion"/>
  </si>
  <si>
    <t>이월금</t>
    <phoneticPr fontId="4" type="noConversion"/>
  </si>
  <si>
    <t>후원이월금</t>
    <phoneticPr fontId="4" type="noConversion"/>
  </si>
  <si>
    <t>증감율(%)</t>
    <phoneticPr fontId="4" type="noConversion"/>
  </si>
  <si>
    <t>후원금이월금</t>
    <phoneticPr fontId="4" type="noConversion"/>
  </si>
  <si>
    <t>(소계)</t>
  </si>
  <si>
    <t>추경예산(B)</t>
    <phoneticPr fontId="4" type="noConversion"/>
  </si>
  <si>
    <t>증감액(B-A)</t>
    <phoneticPr fontId="4" type="noConversion"/>
  </si>
  <si>
    <t>세출</t>
    <phoneticPr fontId="4" type="noConversion"/>
  </si>
  <si>
    <t>수용비 및 수수료</t>
    <phoneticPr fontId="4" type="noConversion"/>
  </si>
  <si>
    <t>여비</t>
    <phoneticPr fontId="4" type="noConversion"/>
  </si>
  <si>
    <t>제수당</t>
    <phoneticPr fontId="4" type="noConversion"/>
  </si>
  <si>
    <t>차량비</t>
    <phoneticPr fontId="4" type="noConversion"/>
  </si>
  <si>
    <t>취창업교육비지원</t>
    <phoneticPr fontId="4" type="noConversion"/>
  </si>
  <si>
    <t>상담 취업보조 인건비 지원</t>
    <phoneticPr fontId="4" type="noConversion"/>
  </si>
  <si>
    <t>통 번역서비스(베트남)</t>
    <phoneticPr fontId="4" type="noConversion"/>
  </si>
  <si>
    <t>가족관계</t>
    <phoneticPr fontId="4" type="noConversion"/>
  </si>
  <si>
    <t>가족과 함께하는 지역공동체</t>
    <phoneticPr fontId="4" type="noConversion"/>
  </si>
  <si>
    <t>다문화가족공부방운영</t>
    <phoneticPr fontId="4" type="noConversion"/>
  </si>
  <si>
    <t>다문화이해교육</t>
    <phoneticPr fontId="4" type="noConversion"/>
  </si>
  <si>
    <t>다문화가족 문화활동지원</t>
    <phoneticPr fontId="4" type="noConversion"/>
  </si>
  <si>
    <t>다문화가족지원(특성화)</t>
    <phoneticPr fontId="4" type="noConversion"/>
  </si>
  <si>
    <t>취약 위기가족지원</t>
    <phoneticPr fontId="4" type="noConversion"/>
  </si>
  <si>
    <t>공동육아나눔터</t>
    <phoneticPr fontId="4" type="noConversion"/>
  </si>
  <si>
    <t>학습지도 및 
학생상담활동지원</t>
    <phoneticPr fontId="4" type="noConversion"/>
  </si>
  <si>
    <t>다문화가족자녀 심리치료
프로그램운영지원</t>
    <phoneticPr fontId="4" type="noConversion"/>
  </si>
  <si>
    <t>결혼이민여성 교육지원</t>
    <phoneticPr fontId="4" type="noConversion"/>
  </si>
  <si>
    <t>다문화가족 
특화프로그램 운영지원</t>
    <phoneticPr fontId="4" type="noConversion"/>
  </si>
  <si>
    <t>결혼이민여성 이중언어
강사 일자리창출</t>
    <phoneticPr fontId="4" type="noConversion"/>
  </si>
  <si>
    <t>기관운영 및 유관기관 업무협의</t>
    <phoneticPr fontId="4" type="noConversion"/>
  </si>
  <si>
    <t>회의비</t>
    <phoneticPr fontId="4" type="noConversion"/>
  </si>
  <si>
    <t>비품수선비</t>
    <phoneticPr fontId="4" type="noConversion"/>
  </si>
  <si>
    <t>종사자 시외출장비</t>
    <phoneticPr fontId="4" type="noConversion"/>
  </si>
  <si>
    <t>사무용품비</t>
    <phoneticPr fontId="4" type="noConversion"/>
  </si>
  <si>
    <t>전기요금,통신요금 등</t>
    <phoneticPr fontId="4" type="noConversion"/>
  </si>
  <si>
    <t>보험료,자동차세 등</t>
    <phoneticPr fontId="4" type="noConversion"/>
  </si>
  <si>
    <t>차량유류대 및 정비유지비</t>
    <phoneticPr fontId="4" type="noConversion"/>
  </si>
  <si>
    <t>종사자교육,특근매식비,직원피복비 등</t>
    <phoneticPr fontId="4" type="noConversion"/>
  </si>
  <si>
    <t>상담취업 보조인력 인건비</t>
    <phoneticPr fontId="4" type="noConversion"/>
  </si>
  <si>
    <t>베트남 통번역지원사 인건비</t>
    <phoneticPr fontId="4" type="noConversion"/>
  </si>
  <si>
    <t>사업비</t>
    <phoneticPr fontId="4" type="noConversion"/>
  </si>
  <si>
    <t>결혼이민여성 대학등록금 지원</t>
    <phoneticPr fontId="4" type="noConversion"/>
  </si>
  <si>
    <t>사업비</t>
    <phoneticPr fontId="4" type="noConversion"/>
  </si>
  <si>
    <t>다문화가족범죄예방교육 
및 홍보</t>
    <phoneticPr fontId="4" type="noConversion"/>
  </si>
  <si>
    <t>찾아가는 다이음</t>
    <phoneticPr fontId="4" type="noConversion"/>
  </si>
  <si>
    <t>컴퓨터, 책상, 에어컨, 복사기 구입</t>
    <phoneticPr fontId="4" type="noConversion"/>
  </si>
  <si>
    <t>센터 종사자 9명</t>
    <phoneticPr fontId="4" type="noConversion"/>
  </si>
  <si>
    <r>
      <t>2</t>
    </r>
    <r>
      <rPr>
        <sz val="11"/>
        <color rgb="FF000000"/>
        <rFont val="맑은 고딕"/>
        <family val="1"/>
        <charset val="129"/>
        <scheme val="minor"/>
      </rPr>
      <t>.</t>
    </r>
    <r>
      <rPr>
        <sz val="11"/>
        <color rgb="FF000000"/>
        <rFont val="맑은 고딕"/>
        <family val="3"/>
        <charset val="129"/>
        <scheme val="minor"/>
      </rPr>
      <t xml:space="preserve"> 세출</t>
    </r>
    <r>
      <rPr>
        <sz val="11"/>
        <color rgb="FF000000"/>
        <rFont val="함초롬바탕"/>
        <family val="1"/>
        <charset val="129"/>
      </rPr>
      <t xml:space="preserve">  </t>
    </r>
    <r>
      <rPr>
        <sz val="11"/>
        <color rgb="FF000000"/>
        <rFont val="맑은 고딕"/>
        <family val="3"/>
        <charset val="129"/>
        <scheme val="minor"/>
      </rPr>
      <t xml:space="preserve">/  </t>
    </r>
    <r>
      <rPr>
        <sz val="11"/>
        <color rgb="FF000000"/>
        <rFont val="함초롬바탕"/>
        <family val="1"/>
        <charset val="129"/>
      </rPr>
      <t xml:space="preserve">시설명 </t>
    </r>
    <r>
      <rPr>
        <sz val="11"/>
        <color rgb="FF000000"/>
        <rFont val="맑은 고딕"/>
        <family val="3"/>
        <charset val="129"/>
        <scheme val="minor"/>
      </rPr>
      <t xml:space="preserve">: </t>
    </r>
    <r>
      <rPr>
        <sz val="11"/>
        <color rgb="FF000000"/>
        <rFont val="함초롬바탕"/>
        <family val="1"/>
        <charset val="129"/>
      </rPr>
      <t>상주시건강가정다문화가족지원센터</t>
    </r>
    <phoneticPr fontId="4" type="noConversion"/>
  </si>
  <si>
    <r>
      <t>1. 세입</t>
    </r>
    <r>
      <rPr>
        <sz val="11"/>
        <color rgb="FF000000"/>
        <rFont val="함초롬바탕"/>
        <family val="1"/>
        <charset val="129"/>
      </rPr>
      <t xml:space="preserve">  </t>
    </r>
    <r>
      <rPr>
        <sz val="11"/>
        <color rgb="FF000000"/>
        <rFont val="맑은 고딕"/>
        <family val="3"/>
        <charset val="129"/>
        <scheme val="minor"/>
      </rPr>
      <t xml:space="preserve">/  </t>
    </r>
    <r>
      <rPr>
        <sz val="11"/>
        <color rgb="FF000000"/>
        <rFont val="함초롬바탕"/>
        <family val="1"/>
        <charset val="129"/>
      </rPr>
      <t xml:space="preserve">시설명 </t>
    </r>
    <r>
      <rPr>
        <sz val="11"/>
        <color rgb="FF000000"/>
        <rFont val="맑은 고딕"/>
        <family val="3"/>
        <charset val="129"/>
        <scheme val="minor"/>
      </rPr>
      <t xml:space="preserve">: </t>
    </r>
    <r>
      <rPr>
        <sz val="11"/>
        <color rgb="FF000000"/>
        <rFont val="함초롬바탕"/>
        <family val="1"/>
        <charset val="129"/>
      </rPr>
      <t xml:space="preserve">상주시건강가정다문화가족지원센터 </t>
    </r>
    <phoneticPr fontId="4" type="noConversion"/>
  </si>
  <si>
    <t>2021년도  1차 세입·세출 추가경정 예산서</t>
    <phoneticPr fontId="4" type="noConversion"/>
  </si>
  <si>
    <r>
      <t xml:space="preserve">기간 </t>
    </r>
    <r>
      <rPr>
        <sz val="12"/>
        <color rgb="FF000000"/>
        <rFont val="맑은 고딕"/>
        <family val="3"/>
        <charset val="129"/>
        <scheme val="minor"/>
      </rPr>
      <t>: 20</t>
    </r>
    <r>
      <rPr>
        <sz val="12"/>
        <color rgb="FF000000"/>
        <rFont val="맑은 고딕"/>
        <family val="3"/>
        <charset val="129"/>
      </rPr>
      <t>21</t>
    </r>
    <r>
      <rPr>
        <sz val="12"/>
        <color rgb="FF000000"/>
        <rFont val="맑은 고딕"/>
        <family val="3"/>
        <charset val="129"/>
        <scheme val="minor"/>
      </rPr>
      <t>. 01. 01 ~ 20</t>
    </r>
    <r>
      <rPr>
        <sz val="12"/>
        <color rgb="FF000000"/>
        <rFont val="맑은 고딕"/>
        <family val="3"/>
        <charset val="129"/>
      </rPr>
      <t>21</t>
    </r>
    <r>
      <rPr>
        <sz val="12"/>
        <color rgb="FF000000"/>
        <rFont val="맑은 고딕"/>
        <family val="3"/>
        <charset val="129"/>
        <scheme val="minor"/>
      </rPr>
      <t xml:space="preserve">. 12. 31. / </t>
    </r>
    <r>
      <rPr>
        <sz val="12"/>
        <color rgb="FF000000"/>
        <rFont val="함초롬바탕"/>
        <family val="1"/>
        <charset val="129"/>
      </rPr>
      <t xml:space="preserve">단위 </t>
    </r>
    <r>
      <rPr>
        <sz val="12"/>
        <color rgb="FF000000"/>
        <rFont val="맑은 고딕"/>
        <family val="3"/>
        <charset val="129"/>
        <scheme val="minor"/>
      </rPr>
      <t xml:space="preserve">: </t>
    </r>
    <r>
      <rPr>
        <sz val="12"/>
        <color rgb="FF000000"/>
        <rFont val="함초롬바탕"/>
        <family val="1"/>
        <charset val="129"/>
      </rPr>
      <t>원</t>
    </r>
    <phoneticPr fontId="4" type="noConversion"/>
  </si>
  <si>
    <t>2021년 예산(A)</t>
    <phoneticPr fontId="4" type="noConversion"/>
  </si>
  <si>
    <t>2021년도 1차 세입·세출 추가경정 예산서</t>
    <phoneticPr fontId="4" type="noConversion"/>
  </si>
  <si>
    <r>
      <t xml:space="preserve">기간 </t>
    </r>
    <r>
      <rPr>
        <sz val="12"/>
        <color rgb="FF000000"/>
        <rFont val="맑은 고딕"/>
        <family val="3"/>
        <charset val="129"/>
        <scheme val="minor"/>
      </rPr>
      <t>: 20</t>
    </r>
    <r>
      <rPr>
        <sz val="12"/>
        <color rgb="FF000000"/>
        <rFont val="맑은 고딕"/>
        <family val="3"/>
        <charset val="129"/>
      </rPr>
      <t>21</t>
    </r>
    <r>
      <rPr>
        <sz val="12"/>
        <color rgb="FF000000"/>
        <rFont val="맑은 고딕"/>
        <family val="3"/>
        <charset val="129"/>
        <scheme val="minor"/>
      </rPr>
      <t>. 01. 01 ~ 20</t>
    </r>
    <r>
      <rPr>
        <sz val="12"/>
        <color rgb="FF000000"/>
        <rFont val="맑은 고딕"/>
        <family val="3"/>
        <charset val="129"/>
      </rPr>
      <t>21</t>
    </r>
    <r>
      <rPr>
        <sz val="12"/>
        <color rgb="FF000000"/>
        <rFont val="맑은 고딕"/>
        <family val="3"/>
        <charset val="129"/>
        <scheme val="minor"/>
      </rPr>
      <t xml:space="preserve">. 12. 31. / </t>
    </r>
    <r>
      <rPr>
        <sz val="12"/>
        <color rgb="FF000000"/>
        <rFont val="함초롬바탕"/>
        <family val="1"/>
        <charset val="129"/>
      </rPr>
      <t xml:space="preserve">단위 </t>
    </r>
    <r>
      <rPr>
        <sz val="12"/>
        <color rgb="FF000000"/>
        <rFont val="맑은 고딕"/>
        <family val="3"/>
        <charset val="129"/>
        <scheme val="minor"/>
      </rPr>
      <t xml:space="preserve">: </t>
    </r>
    <r>
      <rPr>
        <sz val="12"/>
        <color rgb="FF000000"/>
        <rFont val="함초롬바탕"/>
        <family val="1"/>
        <charset val="129"/>
      </rPr>
      <t>원</t>
    </r>
    <phoneticPr fontId="4" type="noConversion"/>
  </si>
  <si>
    <t>2021년 예산(A)</t>
    <phoneticPr fontId="4" type="noConversion"/>
  </si>
  <si>
    <t>다 문 화 가 족  공 부 방: 15,000,000
 결혼이민여성 교육 지원:   1,000,000
 다문화 특화 프 로 그 램:   7,500,000
 이중언어강사일자리창출: 52,000,000</t>
    <phoneticPr fontId="4" type="noConversion"/>
  </si>
  <si>
    <t>센  터  운  영  비 : 390,560,000
 가족역량강화지원: 104,240,000
 공 동 육 아나눔터: 107,656,000
 다문화가족지원(특성화): 313,538,000</t>
    <phoneticPr fontId="4" type="noConversion"/>
  </si>
  <si>
    <t>-</t>
    <phoneticPr fontId="4" type="noConversion"/>
  </si>
  <si>
    <t>결혼이민여성 직업훈련비</t>
    <phoneticPr fontId="4" type="noConversion"/>
  </si>
  <si>
    <t>센터장직책수당:  1,200,000
 명 절  휴 가 비: 25,716,330</t>
    <phoneticPr fontId="4" type="noConversion"/>
  </si>
  <si>
    <t>인건비 : 11,000,000
 재료비 :   1,500,000
 운영비 :   2,500,000</t>
    <phoneticPr fontId="4" type="noConversion"/>
  </si>
  <si>
    <t xml:space="preserve">인건비 : 260,584,400
 운영비 :  35,053,600  
 사업비 :  17,900,000    </t>
    <phoneticPr fontId="4" type="noConversion"/>
  </si>
  <si>
    <t>인건비 : 80,154,000
 운영비 : 12,152,000
 사업비 : 15,350,000</t>
    <phoneticPr fontId="4" type="noConversion"/>
  </si>
  <si>
    <t xml:space="preserve">전담인력인건비 : 25,515,180
 운     영     비  : 244,820    
 사     업     비  : 26,240,000  </t>
    <phoneticPr fontId="4" type="noConversion"/>
  </si>
  <si>
    <t xml:space="preserve">멘토활동비 : 14,960,000
 교  통   비 :  735,000
 교재교구비 :  240,000 
 진  행   비 :  65,000  </t>
    <phoneticPr fontId="4" type="noConversion"/>
  </si>
  <si>
    <t>강사비 : 21,816,000
 검사비 :    800,000  
 재료비 :  2,430,000
 진행비 :  3,954,000</t>
    <phoneticPr fontId="4" type="noConversion"/>
  </si>
  <si>
    <t>부 모  역  할  지 원 :  4,500,000
 배 우 자 부 부 교 육 :  1,000,000
 이중 언어 환경 조성 :    500,000
 다문화자녀 성장지원 :  6,500,000
 가    족     상    담 : 10,000,000</t>
    <phoneticPr fontId="4" type="noConversion"/>
  </si>
  <si>
    <t>다함께 프로그램 : 2,000,000
 나눔봉사단 운영 : 3,500,000 
 찾아가는이해교육 : 4,000,000</t>
    <phoneticPr fontId="4" type="noConversion"/>
  </si>
  <si>
    <t>인   건   비 : 66,252,600
 업무추진비 : 400,000 
 운   영   비 : 6,300,000  
 사   업   비 :34,487,400</t>
    <phoneticPr fontId="4" type="noConversion"/>
  </si>
  <si>
    <t>취창업 교 육 비 지 원: 2,100,000
 학습지도 및 학생상담: 14,000,000
 심리치료  프 로 그 램: 25,200,000
 통번역서비스(베트남): 22,680,000
 상담취업 보조 인건비: 22,680,000</t>
    <phoneticPr fontId="4" type="noConversion"/>
  </si>
  <si>
    <t>정착패키지 : 2,000,000
 네트워크연계 : 3,300,000
 가족사랑의날   : 2,000,000
 가족친화프로그램 : 2,200,000
 홍보 : 3,400,000
 다이음: 2,980,000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</si>
</sst>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함초롬바탕"/>
      <family val="1"/>
      <charset val="129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함초롬바탕"/>
      <family val="1"/>
      <charset val="129"/>
    </font>
    <font>
      <sz val="11"/>
      <color rgb="FF000000"/>
      <name val="맑은 고딕"/>
      <family val="1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2"/>
      <color rgb="FF000000"/>
      <name val="함초롬바탕"/>
      <family val="1"/>
      <charset val="129"/>
    </font>
    <font>
      <sz val="12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EEBDFF"/>
        <bgColor indexed="64"/>
      </patternFill>
    </fill>
    <fill>
      <patternFill patternType="solid">
        <fgColor rgb="FFF8E5FF"/>
        <bgColor indexed="64"/>
      </patternFill>
    </fill>
    <fill>
      <patternFill patternType="solid">
        <fgColor rgb="FFDA71FF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13" xfId="0" applyNumberFormat="1" applyFill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>
      <alignment vertical="center"/>
    </xf>
    <xf numFmtId="41" fontId="1" fillId="0" borderId="0" xfId="0" applyNumberFormat="1" applyFont="1" applyAlignment="1">
      <alignment horizontal="center" vertical="center"/>
    </xf>
    <xf numFmtId="41" fontId="0" fillId="0" borderId="0" xfId="0" applyNumberFormat="1" applyFill="1" applyBorder="1" applyAlignment="1">
      <alignment horizontal="center" vertical="center"/>
    </xf>
    <xf numFmtId="41" fontId="0" fillId="0" borderId="0" xfId="0" applyNumberFormat="1" applyFill="1">
      <alignment vertical="center"/>
    </xf>
    <xf numFmtId="41" fontId="0" fillId="0" borderId="7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11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 vertical="center"/>
    </xf>
    <xf numFmtId="41" fontId="0" fillId="2" borderId="8" xfId="0" applyNumberFormat="1" applyFill="1" applyBorder="1" applyAlignment="1">
      <alignment horizontal="center" vertical="center"/>
    </xf>
    <xf numFmtId="41" fontId="0" fillId="0" borderId="11" xfId="0" applyNumberFormat="1" applyBorder="1" applyAlignment="1">
      <alignment horizontal="center" vertical="center"/>
    </xf>
    <xf numFmtId="41" fontId="0" fillId="0" borderId="11" xfId="0" applyNumberFormat="1" applyFill="1" applyBorder="1" applyAlignment="1">
      <alignment horizontal="center" vertical="center"/>
    </xf>
    <xf numFmtId="41" fontId="0" fillId="0" borderId="18" xfId="0" applyNumberFormat="1" applyFill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2" borderId="8" xfId="0" applyNumberFormat="1" applyFill="1" applyBorder="1" applyAlignment="1">
      <alignment horizontal="center" vertical="center"/>
    </xf>
    <xf numFmtId="41" fontId="5" fillId="0" borderId="14" xfId="0" applyNumberFormat="1" applyFont="1" applyBorder="1" applyAlignment="1">
      <alignment vertical="center"/>
    </xf>
    <xf numFmtId="41" fontId="0" fillId="0" borderId="11" xfId="0" applyNumberFormat="1" applyBorder="1" applyAlignment="1">
      <alignment horizontal="center" vertical="center"/>
    </xf>
    <xf numFmtId="41" fontId="8" fillId="0" borderId="12" xfId="0" applyNumberFormat="1" applyFont="1" applyBorder="1" applyAlignment="1">
      <alignment vertical="center" wrapText="1"/>
    </xf>
    <xf numFmtId="41" fontId="9" fillId="0" borderId="6" xfId="0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41" fontId="0" fillId="3" borderId="11" xfId="0" applyNumberFormat="1" applyFill="1" applyBorder="1" applyAlignment="1">
      <alignment horizontal="center" vertical="center"/>
    </xf>
    <xf numFmtId="41" fontId="0" fillId="2" borderId="11" xfId="0" applyNumberFormat="1" applyFill="1" applyBorder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41" fontId="9" fillId="0" borderId="15" xfId="0" applyNumberFormat="1" applyFont="1" applyBorder="1" applyAlignment="1">
      <alignment horizontal="center" vertical="center"/>
    </xf>
    <xf numFmtId="41" fontId="9" fillId="0" borderId="16" xfId="0" applyNumberFormat="1" applyFont="1" applyBorder="1" applyAlignment="1">
      <alignment horizontal="center" vertical="center"/>
    </xf>
    <xf numFmtId="41" fontId="9" fillId="3" borderId="6" xfId="0" applyNumberFormat="1" applyFont="1" applyFill="1" applyBorder="1" applyAlignment="1">
      <alignment horizontal="center" vertical="center"/>
    </xf>
    <xf numFmtId="41" fontId="9" fillId="0" borderId="6" xfId="0" applyNumberFormat="1" applyFont="1" applyBorder="1" applyAlignment="1">
      <alignment horizontal="center" vertical="center"/>
    </xf>
    <xf numFmtId="41" fontId="9" fillId="2" borderId="9" xfId="0" applyNumberFormat="1" applyFont="1" applyFill="1" applyBorder="1" applyAlignment="1">
      <alignment horizontal="center" vertical="center"/>
    </xf>
    <xf numFmtId="41" fontId="9" fillId="0" borderId="6" xfId="0" applyNumberFormat="1" applyFont="1" applyBorder="1" applyAlignment="1">
      <alignment horizontal="left" vertical="center" wrapText="1"/>
    </xf>
    <xf numFmtId="41" fontId="0" fillId="2" borderId="8" xfId="0" applyNumberFormat="1" applyFill="1" applyBorder="1" applyAlignment="1">
      <alignment horizontal="center" vertical="center"/>
    </xf>
    <xf numFmtId="41" fontId="9" fillId="0" borderId="6" xfId="0" applyNumberFormat="1" applyFont="1" applyBorder="1" applyAlignment="1">
      <alignment vertical="center"/>
    </xf>
    <xf numFmtId="41" fontId="0" fillId="0" borderId="1" xfId="0" applyNumberFormat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 vertical="center"/>
    </xf>
    <xf numFmtId="41" fontId="0" fillId="0" borderId="1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 wrapText="1"/>
    </xf>
    <xf numFmtId="41" fontId="0" fillId="4" borderId="8" xfId="0" applyNumberFormat="1" applyFill="1" applyBorder="1" applyAlignment="1">
      <alignment horizontal="center" vertical="center"/>
    </xf>
    <xf numFmtId="41" fontId="9" fillId="3" borderId="6" xfId="0" applyNumberFormat="1" applyFont="1" applyFill="1" applyBorder="1" applyAlignment="1">
      <alignment vertical="center"/>
    </xf>
    <xf numFmtId="41" fontId="9" fillId="2" borderId="6" xfId="0" applyNumberFormat="1" applyFont="1" applyFill="1" applyBorder="1" applyAlignment="1">
      <alignment vertical="center"/>
    </xf>
    <xf numFmtId="41" fontId="9" fillId="0" borderId="6" xfId="0" quotePrefix="1" applyNumberFormat="1" applyFont="1" applyBorder="1" applyAlignment="1">
      <alignment horizontal="center" vertical="center" wrapText="1"/>
    </xf>
    <xf numFmtId="41" fontId="9" fillId="4" borderId="9" xfId="0" applyNumberFormat="1" applyFont="1" applyFill="1" applyBorder="1" applyAlignment="1">
      <alignment vertical="center"/>
    </xf>
    <xf numFmtId="41" fontId="0" fillId="2" borderId="7" xfId="0" applyNumberFormat="1" applyFill="1" applyBorder="1" applyAlignment="1">
      <alignment horizontal="center" vertical="center"/>
    </xf>
    <xf numFmtId="41" fontId="0" fillId="2" borderId="8" xfId="0" applyNumberFormat="1" applyFill="1" applyBorder="1" applyAlignment="1">
      <alignment horizontal="center" vertical="center"/>
    </xf>
    <xf numFmtId="41" fontId="0" fillId="3" borderId="5" xfId="0" applyNumberFormat="1" applyFill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41" fontId="0" fillId="0" borderId="11" xfId="0" applyNumberFormat="1" applyBorder="1" applyAlignment="1">
      <alignment horizontal="center" vertical="center"/>
    </xf>
    <xf numFmtId="41" fontId="12" fillId="0" borderId="0" xfId="0" applyNumberFormat="1" applyFont="1" applyAlignment="1">
      <alignment horizontal="center" vertical="center"/>
    </xf>
    <xf numFmtId="41" fontId="3" fillId="0" borderId="0" xfId="0" applyNumberFormat="1" applyFont="1" applyBorder="1" applyAlignment="1">
      <alignment horizontal="right" vertical="center"/>
    </xf>
    <xf numFmtId="41" fontId="5" fillId="0" borderId="2" xfId="0" applyNumberFormat="1" applyFont="1" applyBorder="1" applyAlignment="1">
      <alignment horizontal="center" vertical="center"/>
    </xf>
    <xf numFmtId="41" fontId="5" fillId="0" borderId="3" xfId="0" applyNumberFormat="1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 wrapText="1"/>
    </xf>
    <xf numFmtId="41" fontId="11" fillId="0" borderId="8" xfId="0" applyNumberFormat="1" applyFont="1" applyBorder="1" applyAlignment="1">
      <alignment horizontal="center" vertical="center" wrapText="1"/>
    </xf>
    <xf numFmtId="41" fontId="9" fillId="0" borderId="16" xfId="0" applyNumberFormat="1" applyFont="1" applyBorder="1" applyAlignment="1">
      <alignment horizontal="center" vertical="center"/>
    </xf>
    <xf numFmtId="41" fontId="9" fillId="0" borderId="17" xfId="0" applyNumberFormat="1" applyFont="1" applyBorder="1" applyAlignment="1">
      <alignment horizontal="center" vertical="center"/>
    </xf>
    <xf numFmtId="41" fontId="0" fillId="2" borderId="5" xfId="0" applyNumberFormat="1" applyFill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41" fontId="0" fillId="4" borderId="7" xfId="0" applyNumberFormat="1" applyFill="1" applyBorder="1" applyAlignment="1">
      <alignment horizontal="center" vertical="center"/>
    </xf>
    <xf numFmtId="41" fontId="0" fillId="4" borderId="8" xfId="0" applyNumberFormat="1" applyFill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 wrapText="1"/>
    </xf>
    <xf numFmtId="41" fontId="0" fillId="0" borderId="1" xfId="0" applyNumberFormat="1" applyBorder="1" applyAlignment="1">
      <alignment horizontal="center" vertical="center" wrapText="1"/>
    </xf>
    <xf numFmtId="41" fontId="9" fillId="0" borderId="1" xfId="0" applyNumberFormat="1" applyFont="1" applyBorder="1" applyAlignment="1">
      <alignment horizontal="center" vertical="center" wrapText="1"/>
    </xf>
    <xf numFmtId="41" fontId="8" fillId="0" borderId="1" xfId="0" applyNumberFormat="1" applyFont="1" applyBorder="1" applyAlignment="1">
      <alignment horizontal="center" vertical="center" wrapText="1"/>
    </xf>
    <xf numFmtId="41" fontId="0" fillId="0" borderId="19" xfId="0" applyNumberFormat="1" applyBorder="1" applyAlignment="1">
      <alignment horizontal="center" vertical="center"/>
    </xf>
    <xf numFmtId="41" fontId="0" fillId="0" borderId="20" xfId="0" applyNumberFormat="1" applyBorder="1" applyAlignment="1">
      <alignment horizontal="center" vertical="center"/>
    </xf>
    <xf numFmtId="41" fontId="0" fillId="0" borderId="21" xfId="0" applyNumberFormat="1" applyBorder="1" applyAlignment="1">
      <alignment horizontal="center" vertical="center"/>
    </xf>
    <xf numFmtId="41" fontId="0" fillId="0" borderId="22" xfId="0" applyNumberForma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1" fontId="5" fillId="0" borderId="0" xfId="0" applyNumberFormat="1" applyFont="1" applyBorder="1" applyAlignment="1">
      <alignment horizontal="left" vertical="center"/>
    </xf>
    <xf numFmtId="41" fontId="9" fillId="0" borderId="6" xfId="0" applyNumberFormat="1" applyFont="1" applyBorder="1" applyAlignment="1">
      <alignment vertical="center"/>
    </xf>
    <xf numFmtId="41" fontId="9" fillId="0" borderId="9" xfId="0" applyNumberFormat="1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EEBDFF"/>
      <color rgb="FFF8E5FF"/>
      <color rgb="FF0000FF"/>
      <color rgb="FFFB660B"/>
      <color rgb="FFF7F20E"/>
      <color rgb="FFC810C8"/>
      <color rgb="FF6DA945"/>
      <color rgb="FFDA71FF"/>
      <color rgb="FFE69FFF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CC"/>
    <pageSetUpPr fitToPage="1"/>
  </sheetPr>
  <dimension ref="A2:H22"/>
  <sheetViews>
    <sheetView tabSelected="1" view="pageBreakPreview" zoomScaleNormal="115" zoomScaleSheetLayoutView="100" workbookViewId="0">
      <pane ySplit="7" topLeftCell="A8" activePane="bottomLeft" state="frozen"/>
      <selection activeCell="A16" sqref="A16"/>
      <selection pane="bottomLeft" activeCell="C12" sqref="C12"/>
    </sheetView>
  </sheetViews>
  <sheetFormatPr defaultColWidth="9" defaultRowHeight="16.5" x14ac:dyDescent="0.3"/>
  <cols>
    <col min="1" max="2" width="15.125" style="3" bestFit="1" customWidth="1"/>
    <col min="3" max="3" width="23.5" style="3" bestFit="1" customWidth="1"/>
    <col min="4" max="6" width="15.625" style="3" customWidth="1"/>
    <col min="7" max="7" width="8.75" style="3" bestFit="1" customWidth="1"/>
    <col min="8" max="8" width="27.625" style="28" customWidth="1"/>
    <col min="9" max="16384" width="9" style="5"/>
  </cols>
  <sheetData>
    <row r="2" spans="1:8" ht="30.75" x14ac:dyDescent="0.3">
      <c r="A2" s="57" t="s">
        <v>96</v>
      </c>
      <c r="B2" s="57"/>
      <c r="C2" s="57"/>
      <c r="D2" s="57"/>
      <c r="E2" s="57"/>
      <c r="F2" s="57"/>
      <c r="G2" s="57"/>
      <c r="H2" s="57"/>
    </row>
    <row r="3" spans="1:8" x14ac:dyDescent="0.3">
      <c r="A3" s="6" t="s">
        <v>0</v>
      </c>
    </row>
    <row r="4" spans="1:8" ht="16.5" customHeight="1" x14ac:dyDescent="0.3">
      <c r="A4" s="21" t="s">
        <v>95</v>
      </c>
      <c r="B4" s="21"/>
      <c r="C4" s="7"/>
      <c r="D4" s="58" t="s">
        <v>97</v>
      </c>
      <c r="E4" s="58"/>
      <c r="F4" s="58"/>
      <c r="G4" s="58"/>
      <c r="H4" s="58"/>
    </row>
    <row r="5" spans="1:8" s="8" customFormat="1" ht="20.25" customHeight="1" x14ac:dyDescent="0.3">
      <c r="A5" s="59" t="s">
        <v>9</v>
      </c>
      <c r="B5" s="60"/>
      <c r="C5" s="60"/>
      <c r="D5" s="60"/>
      <c r="E5" s="60"/>
      <c r="F5" s="60"/>
      <c r="G5" s="60"/>
      <c r="H5" s="61"/>
    </row>
    <row r="6" spans="1:8" ht="20.25" customHeight="1" x14ac:dyDescent="0.3">
      <c r="A6" s="53" t="s">
        <v>1</v>
      </c>
      <c r="B6" s="54"/>
      <c r="C6" s="54"/>
      <c r="D6" s="54" t="s">
        <v>98</v>
      </c>
      <c r="E6" s="54" t="s">
        <v>53</v>
      </c>
      <c r="F6" s="63" t="s">
        <v>54</v>
      </c>
      <c r="G6" s="63" t="s">
        <v>50</v>
      </c>
      <c r="H6" s="65" t="s">
        <v>2</v>
      </c>
    </row>
    <row r="7" spans="1:8" ht="20.25" customHeight="1" x14ac:dyDescent="0.3">
      <c r="A7" s="9" t="s">
        <v>5</v>
      </c>
      <c r="B7" s="10" t="s">
        <v>6</v>
      </c>
      <c r="C7" s="10" t="s">
        <v>7</v>
      </c>
      <c r="D7" s="62"/>
      <c r="E7" s="62"/>
      <c r="F7" s="64"/>
      <c r="G7" s="64"/>
      <c r="H7" s="66"/>
    </row>
    <row r="8" spans="1:8" ht="32.25" customHeight="1" x14ac:dyDescent="0.3">
      <c r="A8" s="55" t="s">
        <v>3</v>
      </c>
      <c r="B8" s="56" t="s">
        <v>3</v>
      </c>
      <c r="C8" s="11" t="s">
        <v>4</v>
      </c>
      <c r="D8" s="16">
        <v>1482661</v>
      </c>
      <c r="E8" s="16">
        <v>2879530</v>
      </c>
      <c r="F8" s="17">
        <f>E8-D8</f>
        <v>1396869</v>
      </c>
      <c r="G8" s="15">
        <f>((E8/D8)*100)-100</f>
        <v>94.213646949639866</v>
      </c>
      <c r="H8" s="29"/>
    </row>
    <row r="9" spans="1:8" ht="32.25" customHeight="1" x14ac:dyDescent="0.3">
      <c r="A9" s="53"/>
      <c r="B9" s="54"/>
      <c r="C9" s="4" t="s">
        <v>51</v>
      </c>
      <c r="D9" s="4">
        <v>4999058</v>
      </c>
      <c r="E9" s="4">
        <v>6501337</v>
      </c>
      <c r="F9" s="2">
        <f t="shared" ref="F9" si="0">E9-D9</f>
        <v>1502279</v>
      </c>
      <c r="G9" s="22">
        <f t="shared" ref="G9:G22" si="1">((E9/D9)*100)-100</f>
        <v>30.051241653927605</v>
      </c>
      <c r="H9" s="30"/>
    </row>
    <row r="10" spans="1:8" ht="32.25" customHeight="1" x14ac:dyDescent="0.3">
      <c r="A10" s="51" t="s">
        <v>8</v>
      </c>
      <c r="B10" s="52"/>
      <c r="C10" s="52"/>
      <c r="D10" s="13">
        <f>SUM(D8:D9)</f>
        <v>6481719</v>
      </c>
      <c r="E10" s="13">
        <f>SUM(E8:E9)</f>
        <v>9380867</v>
      </c>
      <c r="F10" s="13">
        <f>SUM(F8:F9)</f>
        <v>2899148</v>
      </c>
      <c r="G10" s="26">
        <f t="shared" si="1"/>
        <v>44.728072907819666</v>
      </c>
      <c r="H10" s="31"/>
    </row>
    <row r="11" spans="1:8" ht="75" customHeight="1" x14ac:dyDescent="0.3">
      <c r="A11" s="53" t="s">
        <v>18</v>
      </c>
      <c r="B11" s="54" t="s">
        <v>18</v>
      </c>
      <c r="C11" s="4" t="s">
        <v>10</v>
      </c>
      <c r="D11" s="4">
        <v>862029000</v>
      </c>
      <c r="E11" s="4">
        <v>915994000</v>
      </c>
      <c r="F11" s="2">
        <f>E11-D11</f>
        <v>53965000</v>
      </c>
      <c r="G11" s="22">
        <f t="shared" si="1"/>
        <v>6.2602302242732009</v>
      </c>
      <c r="H11" s="34" t="s">
        <v>103</v>
      </c>
    </row>
    <row r="12" spans="1:8" ht="90.75" customHeight="1" x14ac:dyDescent="0.3">
      <c r="A12" s="53"/>
      <c r="B12" s="54"/>
      <c r="C12" s="4" t="s">
        <v>11</v>
      </c>
      <c r="D12" s="4">
        <v>122792000</v>
      </c>
      <c r="E12" s="4">
        <v>75500000</v>
      </c>
      <c r="F12" s="2">
        <f t="shared" ref="F12:F13" si="2">E12-D12</f>
        <v>-47292000</v>
      </c>
      <c r="G12" s="22">
        <f t="shared" si="1"/>
        <v>-38.513909700957718</v>
      </c>
      <c r="H12" s="34" t="s">
        <v>102</v>
      </c>
    </row>
    <row r="13" spans="1:8" ht="89.25" customHeight="1" x14ac:dyDescent="0.3">
      <c r="A13" s="53"/>
      <c r="B13" s="54"/>
      <c r="C13" s="4" t="s">
        <v>12</v>
      </c>
      <c r="D13" s="4">
        <v>91500000</v>
      </c>
      <c r="E13" s="4">
        <v>86660000</v>
      </c>
      <c r="F13" s="2">
        <f t="shared" si="2"/>
        <v>-4840000</v>
      </c>
      <c r="G13" s="22">
        <f t="shared" si="1"/>
        <v>-5.2896174863387984</v>
      </c>
      <c r="H13" s="34" t="s">
        <v>116</v>
      </c>
    </row>
    <row r="14" spans="1:8" ht="36" customHeight="1" x14ac:dyDescent="0.3">
      <c r="A14" s="51" t="s">
        <v>8</v>
      </c>
      <c r="B14" s="52"/>
      <c r="C14" s="52"/>
      <c r="D14" s="13">
        <f>SUM(D11:D13)</f>
        <v>1076321000</v>
      </c>
      <c r="E14" s="13">
        <f>SUM(E11:E13)</f>
        <v>1078154000</v>
      </c>
      <c r="F14" s="13">
        <f>SUM(F11:F13)</f>
        <v>1833000</v>
      </c>
      <c r="G14" s="26">
        <f t="shared" si="1"/>
        <v>0.17030235403750282</v>
      </c>
      <c r="H14" s="31"/>
    </row>
    <row r="15" spans="1:8" ht="32.25" customHeight="1" x14ac:dyDescent="0.3">
      <c r="A15" s="53" t="s">
        <v>19</v>
      </c>
      <c r="B15" s="54" t="s">
        <v>19</v>
      </c>
      <c r="C15" s="4" t="s">
        <v>13</v>
      </c>
      <c r="D15" s="37">
        <v>8000000</v>
      </c>
      <c r="E15" s="4">
        <v>10000000</v>
      </c>
      <c r="F15" s="2">
        <f>E15-D15</f>
        <v>2000000</v>
      </c>
      <c r="G15" s="22">
        <f t="shared" si="1"/>
        <v>25</v>
      </c>
      <c r="H15" s="32"/>
    </row>
    <row r="16" spans="1:8" ht="32.25" customHeight="1" x14ac:dyDescent="0.3">
      <c r="A16" s="53"/>
      <c r="B16" s="54"/>
      <c r="C16" s="4" t="s">
        <v>14</v>
      </c>
      <c r="D16" s="4">
        <v>0</v>
      </c>
      <c r="E16" s="4">
        <v>0</v>
      </c>
      <c r="F16" s="2">
        <f t="shared" ref="F16:F20" si="3">E16-D16</f>
        <v>0</v>
      </c>
      <c r="G16" s="22">
        <v>0</v>
      </c>
      <c r="H16" s="32"/>
    </row>
    <row r="17" spans="1:8" ht="32.25" customHeight="1" x14ac:dyDescent="0.3">
      <c r="A17" s="51" t="s">
        <v>8</v>
      </c>
      <c r="B17" s="52"/>
      <c r="C17" s="52"/>
      <c r="D17" s="13">
        <f>SUM(D15:D16)</f>
        <v>8000000</v>
      </c>
      <c r="E17" s="13">
        <f t="shared" ref="E17:F17" si="4">SUM(E15:E16)</f>
        <v>10000000</v>
      </c>
      <c r="F17" s="13">
        <f t="shared" si="4"/>
        <v>2000000</v>
      </c>
      <c r="G17" s="26">
        <f t="shared" si="1"/>
        <v>25</v>
      </c>
      <c r="H17" s="31"/>
    </row>
    <row r="18" spans="1:8" ht="32.25" customHeight="1" x14ac:dyDescent="0.3">
      <c r="A18" s="12" t="s">
        <v>20</v>
      </c>
      <c r="B18" s="4" t="s">
        <v>20</v>
      </c>
      <c r="C18" s="4" t="s">
        <v>15</v>
      </c>
      <c r="D18" s="37">
        <v>10000000</v>
      </c>
      <c r="E18" s="37">
        <v>10000000</v>
      </c>
      <c r="F18" s="2">
        <f t="shared" si="3"/>
        <v>0</v>
      </c>
      <c r="G18" s="22">
        <f t="shared" si="1"/>
        <v>0</v>
      </c>
      <c r="H18" s="32"/>
    </row>
    <row r="19" spans="1:8" ht="32.25" customHeight="1" x14ac:dyDescent="0.3">
      <c r="A19" s="51" t="s">
        <v>8</v>
      </c>
      <c r="B19" s="52"/>
      <c r="C19" s="52"/>
      <c r="D19" s="13">
        <f>SUM(D18)</f>
        <v>10000000</v>
      </c>
      <c r="E19" s="13">
        <f t="shared" ref="E19:F19" si="5">SUM(E18)</f>
        <v>10000000</v>
      </c>
      <c r="F19" s="13">
        <f t="shared" si="5"/>
        <v>0</v>
      </c>
      <c r="G19" s="26">
        <f t="shared" si="1"/>
        <v>0</v>
      </c>
      <c r="H19" s="31"/>
    </row>
    <row r="20" spans="1:8" ht="32.25" customHeight="1" x14ac:dyDescent="0.3">
      <c r="A20" s="18"/>
      <c r="B20" s="19"/>
      <c r="C20" s="4" t="s">
        <v>16</v>
      </c>
      <c r="D20" s="37">
        <v>83281</v>
      </c>
      <c r="E20" s="4">
        <v>83281</v>
      </c>
      <c r="F20" s="2">
        <f t="shared" si="3"/>
        <v>0</v>
      </c>
      <c r="G20" s="22">
        <f t="shared" si="1"/>
        <v>0</v>
      </c>
      <c r="H20" s="32"/>
    </row>
    <row r="21" spans="1:8" ht="32.25" customHeight="1" x14ac:dyDescent="0.3">
      <c r="A21" s="51" t="s">
        <v>8</v>
      </c>
      <c r="B21" s="52"/>
      <c r="C21" s="52"/>
      <c r="D21" s="13">
        <f>SUM(D20:D20)</f>
        <v>83281</v>
      </c>
      <c r="E21" s="13">
        <f>SUM(E20:E20)</f>
        <v>83281</v>
      </c>
      <c r="F21" s="13">
        <f>SUM(F20:F20)</f>
        <v>0</v>
      </c>
      <c r="G21" s="26">
        <f t="shared" si="1"/>
        <v>0</v>
      </c>
      <c r="H21" s="31"/>
    </row>
    <row r="22" spans="1:8" ht="32.25" customHeight="1" x14ac:dyDescent="0.3">
      <c r="A22" s="49" t="s">
        <v>17</v>
      </c>
      <c r="B22" s="50"/>
      <c r="C22" s="50"/>
      <c r="D22" s="14">
        <f>SUM(D21,D19,D17,D14,D10)</f>
        <v>1100886000</v>
      </c>
      <c r="E22" s="20">
        <f>SUM(E21,E19,E17,E14,E10)</f>
        <v>1107618148</v>
      </c>
      <c r="F22" s="20">
        <f>SUM(F21,F19,F17,F14,F10)</f>
        <v>6732148</v>
      </c>
      <c r="G22" s="35">
        <f t="shared" si="1"/>
        <v>0.61152090225509426</v>
      </c>
      <c r="H22" s="33"/>
    </row>
  </sheetData>
  <sheetProtection algorithmName="SHA-512" hashValue="D+2BBGR2XdTkXfha9UnUUzbQy8yascsrerRlhezwVYoMLIkxN2H+kEBd4OMzDm3WpggeqClJ6BZ3ss+suIL4vA==" saltValue="5t2xWHZMPm9aGGk975nrxQ==" spinCount="100000" sheet="1" objects="1" scenarios="1"/>
  <mergeCells count="21">
    <mergeCell ref="A10:C10"/>
    <mergeCell ref="A15:A16"/>
    <mergeCell ref="A8:A9"/>
    <mergeCell ref="B8:B9"/>
    <mergeCell ref="A2:H2"/>
    <mergeCell ref="D4:H4"/>
    <mergeCell ref="A5:H5"/>
    <mergeCell ref="A6:C6"/>
    <mergeCell ref="D6:D7"/>
    <mergeCell ref="E6:E7"/>
    <mergeCell ref="F6:F7"/>
    <mergeCell ref="G6:G7"/>
    <mergeCell ref="H6:H7"/>
    <mergeCell ref="A22:C22"/>
    <mergeCell ref="A19:C19"/>
    <mergeCell ref="A21:C21"/>
    <mergeCell ref="A11:A13"/>
    <mergeCell ref="A14:C14"/>
    <mergeCell ref="B15:B16"/>
    <mergeCell ref="A17:C17"/>
    <mergeCell ref="B11:B1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CC"/>
    <pageSetUpPr fitToPage="1"/>
  </sheetPr>
  <dimension ref="A2:H64"/>
  <sheetViews>
    <sheetView view="pageBreakPreview" topLeftCell="A10" zoomScale="80" zoomScaleNormal="100" zoomScaleSheetLayoutView="80" workbookViewId="0">
      <selection activeCell="J59" sqref="J59"/>
    </sheetView>
  </sheetViews>
  <sheetFormatPr defaultRowHeight="16.5" x14ac:dyDescent="0.3"/>
  <cols>
    <col min="1" max="2" width="11.125" customWidth="1"/>
    <col min="3" max="3" width="25.5" bestFit="1" customWidth="1"/>
    <col min="4" max="5" width="17.75" customWidth="1"/>
    <col min="6" max="6" width="15.625" customWidth="1"/>
    <col min="7" max="7" width="15.625" bestFit="1" customWidth="1"/>
    <col min="8" max="8" width="33" style="25" customWidth="1"/>
  </cols>
  <sheetData>
    <row r="2" spans="1:8" ht="30.75" x14ac:dyDescent="0.3">
      <c r="A2" s="79" t="s">
        <v>99</v>
      </c>
      <c r="B2" s="79"/>
      <c r="C2" s="79"/>
      <c r="D2" s="79"/>
      <c r="E2" s="79"/>
      <c r="F2" s="79"/>
      <c r="G2" s="79"/>
      <c r="H2" s="79"/>
    </row>
    <row r="3" spans="1:8" x14ac:dyDescent="0.3">
      <c r="A3" s="1"/>
      <c r="B3" s="1"/>
      <c r="C3" s="1"/>
      <c r="D3" s="1"/>
      <c r="E3" s="1"/>
      <c r="F3" s="1"/>
      <c r="G3" s="1"/>
    </row>
    <row r="4" spans="1:8" ht="16.5" customHeight="1" x14ac:dyDescent="0.3">
      <c r="A4" s="80" t="s">
        <v>94</v>
      </c>
      <c r="B4" s="80"/>
      <c r="C4" s="80"/>
      <c r="D4" s="58" t="s">
        <v>100</v>
      </c>
      <c r="E4" s="58"/>
      <c r="F4" s="58"/>
      <c r="G4" s="58"/>
      <c r="H4" s="58"/>
    </row>
    <row r="5" spans="1:8" ht="25.5" customHeight="1" x14ac:dyDescent="0.3">
      <c r="A5" s="59" t="s">
        <v>55</v>
      </c>
      <c r="B5" s="60"/>
      <c r="C5" s="60"/>
      <c r="D5" s="60"/>
      <c r="E5" s="60"/>
      <c r="F5" s="60"/>
      <c r="G5" s="60"/>
      <c r="H5" s="61"/>
    </row>
    <row r="6" spans="1:8" x14ac:dyDescent="0.3">
      <c r="A6" s="53" t="s">
        <v>1</v>
      </c>
      <c r="B6" s="54"/>
      <c r="C6" s="54"/>
      <c r="D6" s="54" t="s">
        <v>101</v>
      </c>
      <c r="E6" s="54" t="s">
        <v>53</v>
      </c>
      <c r="F6" s="63" t="s">
        <v>54</v>
      </c>
      <c r="G6" s="63" t="s">
        <v>50</v>
      </c>
      <c r="H6" s="81" t="s">
        <v>2</v>
      </c>
    </row>
    <row r="7" spans="1:8" x14ac:dyDescent="0.3">
      <c r="A7" s="9" t="s">
        <v>5</v>
      </c>
      <c r="B7" s="41" t="s">
        <v>6</v>
      </c>
      <c r="C7" s="41" t="s">
        <v>7</v>
      </c>
      <c r="D7" s="62"/>
      <c r="E7" s="62"/>
      <c r="F7" s="64"/>
      <c r="G7" s="64"/>
      <c r="H7" s="82"/>
    </row>
    <row r="8" spans="1:8" ht="27.75" customHeight="1" x14ac:dyDescent="0.3">
      <c r="A8" s="55" t="s">
        <v>21</v>
      </c>
      <c r="B8" s="56" t="s">
        <v>22</v>
      </c>
      <c r="C8" s="39" t="s">
        <v>23</v>
      </c>
      <c r="D8" s="39">
        <v>234770640</v>
      </c>
      <c r="E8" s="39">
        <v>257028960</v>
      </c>
      <c r="F8" s="17">
        <f>E8-D8</f>
        <v>22258320</v>
      </c>
      <c r="G8" s="39">
        <f>((E8/D8)*100)-100</f>
        <v>9.4808788696917077</v>
      </c>
      <c r="H8" s="23" t="s">
        <v>93</v>
      </c>
    </row>
    <row r="9" spans="1:8" ht="27.75" customHeight="1" x14ac:dyDescent="0.3">
      <c r="A9" s="53"/>
      <c r="B9" s="54"/>
      <c r="C9" s="40" t="s">
        <v>58</v>
      </c>
      <c r="D9" s="40">
        <v>23910520</v>
      </c>
      <c r="E9" s="40">
        <v>26916330</v>
      </c>
      <c r="F9" s="2">
        <f t="shared" ref="F9:F11" si="0">E9-D9</f>
        <v>3005810</v>
      </c>
      <c r="G9" s="39">
        <f t="shared" ref="G9:G21" si="1">((E9/D9)*100)-100</f>
        <v>12.571077500614791</v>
      </c>
      <c r="H9" s="24" t="s">
        <v>106</v>
      </c>
    </row>
    <row r="10" spans="1:8" ht="27.75" customHeight="1" x14ac:dyDescent="0.3">
      <c r="A10" s="53"/>
      <c r="B10" s="54"/>
      <c r="C10" s="40" t="s">
        <v>24</v>
      </c>
      <c r="D10" s="40">
        <v>21556310</v>
      </c>
      <c r="E10" s="40">
        <v>23662110</v>
      </c>
      <c r="F10" s="2">
        <f t="shared" si="0"/>
        <v>2105800</v>
      </c>
      <c r="G10" s="39">
        <f t="shared" si="1"/>
        <v>9.7688333485647547</v>
      </c>
      <c r="H10" s="24" t="s">
        <v>93</v>
      </c>
    </row>
    <row r="11" spans="1:8" ht="27.75" customHeight="1" x14ac:dyDescent="0.3">
      <c r="A11" s="53"/>
      <c r="B11" s="54"/>
      <c r="C11" s="40" t="s">
        <v>25</v>
      </c>
      <c r="D11" s="40">
        <v>24079170</v>
      </c>
      <c r="E11" s="40">
        <v>28915250</v>
      </c>
      <c r="F11" s="2">
        <f t="shared" si="0"/>
        <v>4836080</v>
      </c>
      <c r="G11" s="39">
        <f t="shared" si="1"/>
        <v>20.084080971229497</v>
      </c>
      <c r="H11" s="24" t="s">
        <v>93</v>
      </c>
    </row>
    <row r="12" spans="1:8" ht="27.75" customHeight="1" x14ac:dyDescent="0.3">
      <c r="A12" s="53"/>
      <c r="B12" s="54"/>
      <c r="C12" s="38" t="s">
        <v>52</v>
      </c>
      <c r="D12" s="38">
        <f>SUM(D8:D11)</f>
        <v>304316640</v>
      </c>
      <c r="E12" s="38">
        <f>SUM(E8:E11)</f>
        <v>336522650</v>
      </c>
      <c r="F12" s="38">
        <f>SUM(F8:F11)</f>
        <v>32206010</v>
      </c>
      <c r="G12" s="26">
        <f t="shared" si="1"/>
        <v>10.583059145237669</v>
      </c>
      <c r="H12" s="45"/>
    </row>
    <row r="13" spans="1:8" ht="27.75" customHeight="1" x14ac:dyDescent="0.3">
      <c r="A13" s="53"/>
      <c r="B13" s="54" t="s">
        <v>28</v>
      </c>
      <c r="C13" s="40" t="s">
        <v>26</v>
      </c>
      <c r="D13" s="40">
        <v>2400000</v>
      </c>
      <c r="E13" s="40">
        <v>3154000</v>
      </c>
      <c r="F13" s="2">
        <f t="shared" ref="F13:F14" si="2">E13-D13</f>
        <v>754000</v>
      </c>
      <c r="G13" s="39">
        <f t="shared" si="1"/>
        <v>31.416666666666657</v>
      </c>
      <c r="H13" s="36" t="s">
        <v>76</v>
      </c>
    </row>
    <row r="14" spans="1:8" ht="27.75" customHeight="1" x14ac:dyDescent="0.3">
      <c r="A14" s="53"/>
      <c r="B14" s="54"/>
      <c r="C14" s="40" t="s">
        <v>27</v>
      </c>
      <c r="D14" s="40">
        <v>1200000</v>
      </c>
      <c r="E14" s="40">
        <v>1500000</v>
      </c>
      <c r="F14" s="2">
        <f t="shared" si="2"/>
        <v>300000</v>
      </c>
      <c r="G14" s="39">
        <f t="shared" si="1"/>
        <v>25</v>
      </c>
      <c r="H14" s="36" t="s">
        <v>77</v>
      </c>
    </row>
    <row r="15" spans="1:8" ht="27.75" customHeight="1" x14ac:dyDescent="0.3">
      <c r="A15" s="53"/>
      <c r="B15" s="54"/>
      <c r="C15" s="38" t="s">
        <v>52</v>
      </c>
      <c r="D15" s="38">
        <f>SUM(D13:D14)</f>
        <v>3600000</v>
      </c>
      <c r="E15" s="38">
        <f>SUM(E13:E14)</f>
        <v>4654000</v>
      </c>
      <c r="F15" s="38">
        <f>SUM(F13:F14)</f>
        <v>1054000</v>
      </c>
      <c r="G15" s="26">
        <f t="shared" si="1"/>
        <v>29.277777777777771</v>
      </c>
      <c r="H15" s="45"/>
    </row>
    <row r="16" spans="1:8" ht="27.75" customHeight="1" x14ac:dyDescent="0.3">
      <c r="A16" s="53"/>
      <c r="B16" s="54" t="s">
        <v>32</v>
      </c>
      <c r="C16" s="40" t="s">
        <v>57</v>
      </c>
      <c r="D16" s="40">
        <v>1500000</v>
      </c>
      <c r="E16" s="40">
        <v>1500000</v>
      </c>
      <c r="F16" s="2">
        <f t="shared" ref="F16:F21" si="3">E16-D16</f>
        <v>0</v>
      </c>
      <c r="G16" s="39">
        <f t="shared" si="1"/>
        <v>0</v>
      </c>
      <c r="H16" s="36" t="s">
        <v>79</v>
      </c>
    </row>
    <row r="17" spans="1:8" ht="27.75" customHeight="1" x14ac:dyDescent="0.3">
      <c r="A17" s="53"/>
      <c r="B17" s="54"/>
      <c r="C17" s="40" t="s">
        <v>56</v>
      </c>
      <c r="D17" s="40">
        <v>9623360</v>
      </c>
      <c r="E17" s="40">
        <v>4617350</v>
      </c>
      <c r="F17" s="2">
        <f t="shared" si="3"/>
        <v>-5006010</v>
      </c>
      <c r="G17" s="39">
        <f t="shared" si="1"/>
        <v>-52.019357064476438</v>
      </c>
      <c r="H17" s="36" t="s">
        <v>80</v>
      </c>
    </row>
    <row r="18" spans="1:8" ht="27.75" customHeight="1" x14ac:dyDescent="0.3">
      <c r="A18" s="53"/>
      <c r="B18" s="54"/>
      <c r="C18" s="40" t="s">
        <v>29</v>
      </c>
      <c r="D18" s="40">
        <v>6100000</v>
      </c>
      <c r="E18" s="40">
        <v>6300000</v>
      </c>
      <c r="F18" s="2">
        <f t="shared" si="3"/>
        <v>200000</v>
      </c>
      <c r="G18" s="39">
        <f t="shared" si="1"/>
        <v>3.2786885245901658</v>
      </c>
      <c r="H18" s="36" t="s">
        <v>81</v>
      </c>
    </row>
    <row r="19" spans="1:8" ht="27.75" customHeight="1" x14ac:dyDescent="0.3">
      <c r="A19" s="53"/>
      <c r="B19" s="54"/>
      <c r="C19" s="40" t="s">
        <v>30</v>
      </c>
      <c r="D19" s="40">
        <v>1700000</v>
      </c>
      <c r="E19" s="40">
        <v>2700000</v>
      </c>
      <c r="F19" s="2">
        <f t="shared" si="3"/>
        <v>1000000</v>
      </c>
      <c r="G19" s="39">
        <f t="shared" si="1"/>
        <v>58.823529411764696</v>
      </c>
      <c r="H19" s="36" t="s">
        <v>82</v>
      </c>
    </row>
    <row r="20" spans="1:8" ht="27.75" customHeight="1" x14ac:dyDescent="0.3">
      <c r="A20" s="53"/>
      <c r="B20" s="54"/>
      <c r="C20" s="40" t="s">
        <v>59</v>
      </c>
      <c r="D20" s="40">
        <v>2700000</v>
      </c>
      <c r="E20" s="40">
        <v>1440000</v>
      </c>
      <c r="F20" s="2">
        <f t="shared" si="3"/>
        <v>-1260000</v>
      </c>
      <c r="G20" s="39">
        <f t="shared" si="1"/>
        <v>-46.666666666666664</v>
      </c>
      <c r="H20" s="36" t="s">
        <v>83</v>
      </c>
    </row>
    <row r="21" spans="1:8" ht="27.75" customHeight="1" x14ac:dyDescent="0.3">
      <c r="A21" s="53"/>
      <c r="B21" s="54"/>
      <c r="C21" s="40" t="s">
        <v>31</v>
      </c>
      <c r="D21" s="40">
        <v>4000000</v>
      </c>
      <c r="E21" s="40">
        <v>2479530</v>
      </c>
      <c r="F21" s="2">
        <f t="shared" si="3"/>
        <v>-1520470</v>
      </c>
      <c r="G21" s="39">
        <f t="shared" si="1"/>
        <v>-38.011749999999999</v>
      </c>
      <c r="H21" s="36" t="s">
        <v>84</v>
      </c>
    </row>
    <row r="22" spans="1:8" ht="27.75" customHeight="1" x14ac:dyDescent="0.3">
      <c r="A22" s="53"/>
      <c r="B22" s="54"/>
      <c r="C22" s="38" t="s">
        <v>52</v>
      </c>
      <c r="D22" s="38">
        <f>SUM(D16:D21)</f>
        <v>25623360</v>
      </c>
      <c r="E22" s="38">
        <f>SUM(E16:E21)</f>
        <v>19036880</v>
      </c>
      <c r="F22" s="38">
        <f>SUM(F16:F21)</f>
        <v>-6586480</v>
      </c>
      <c r="G22" s="26">
        <f t="shared" ref="G22:G35" si="4">((E22/D22)*100)-100</f>
        <v>-25.704981704194921</v>
      </c>
      <c r="H22" s="45"/>
    </row>
    <row r="23" spans="1:8" ht="27.75" customHeight="1" x14ac:dyDescent="0.3">
      <c r="A23" s="67" t="s">
        <v>8</v>
      </c>
      <c r="B23" s="68"/>
      <c r="C23" s="68"/>
      <c r="D23" s="42">
        <f>SUM(D22,D15,D12)</f>
        <v>333540000</v>
      </c>
      <c r="E23" s="42">
        <f>SUM(E22,E15,E12)</f>
        <v>360213530</v>
      </c>
      <c r="F23" s="42">
        <f>SUM(F22,F15,F12)</f>
        <v>26673530</v>
      </c>
      <c r="G23" s="27">
        <f t="shared" si="4"/>
        <v>7.9971007975055528</v>
      </c>
      <c r="H23" s="46"/>
    </row>
    <row r="24" spans="1:8" ht="33" customHeight="1" x14ac:dyDescent="0.3">
      <c r="A24" s="71" t="s">
        <v>33</v>
      </c>
      <c r="B24" s="72" t="s">
        <v>34</v>
      </c>
      <c r="C24" s="40" t="s">
        <v>34</v>
      </c>
      <c r="D24" s="40"/>
      <c r="E24" s="40">
        <v>0</v>
      </c>
      <c r="F24" s="2">
        <f t="shared" ref="F24:F26" si="5">E24-D24</f>
        <v>0</v>
      </c>
      <c r="G24" s="39">
        <v>0</v>
      </c>
      <c r="H24" s="36"/>
    </row>
    <row r="25" spans="1:8" ht="33" customHeight="1" x14ac:dyDescent="0.3">
      <c r="A25" s="71"/>
      <c r="B25" s="72"/>
      <c r="C25" s="40" t="s">
        <v>35</v>
      </c>
      <c r="D25" s="40">
        <v>9349000</v>
      </c>
      <c r="E25" s="40">
        <v>1000000</v>
      </c>
      <c r="F25" s="2">
        <f t="shared" si="5"/>
        <v>-8349000</v>
      </c>
      <c r="G25" s="39">
        <f t="shared" si="4"/>
        <v>-89.303668841587339</v>
      </c>
      <c r="H25" s="36" t="s">
        <v>92</v>
      </c>
    </row>
    <row r="26" spans="1:8" ht="33" customHeight="1" x14ac:dyDescent="0.3">
      <c r="A26" s="71"/>
      <c r="B26" s="72"/>
      <c r="C26" s="40" t="s">
        <v>36</v>
      </c>
      <c r="D26" s="40">
        <v>3651000</v>
      </c>
      <c r="E26" s="40">
        <v>1000000</v>
      </c>
      <c r="F26" s="2">
        <f t="shared" si="5"/>
        <v>-2651000</v>
      </c>
      <c r="G26" s="39">
        <f t="shared" si="4"/>
        <v>-72.610243768830458</v>
      </c>
      <c r="H26" s="36" t="s">
        <v>78</v>
      </c>
    </row>
    <row r="27" spans="1:8" ht="33" customHeight="1" x14ac:dyDescent="0.3">
      <c r="A27" s="71"/>
      <c r="B27" s="72"/>
      <c r="C27" s="38" t="s">
        <v>52</v>
      </c>
      <c r="D27" s="38">
        <f>SUM(D24:D26)</f>
        <v>13000000</v>
      </c>
      <c r="E27" s="38">
        <f t="shared" ref="E27:F27" si="6">SUM(E24:E26)</f>
        <v>2000000</v>
      </c>
      <c r="F27" s="38">
        <f t="shared" si="6"/>
        <v>-11000000</v>
      </c>
      <c r="G27" s="26">
        <f t="shared" si="4"/>
        <v>-84.615384615384613</v>
      </c>
      <c r="H27" s="45"/>
    </row>
    <row r="28" spans="1:8" ht="33" customHeight="1" x14ac:dyDescent="0.3">
      <c r="A28" s="67" t="s">
        <v>8</v>
      </c>
      <c r="B28" s="68"/>
      <c r="C28" s="68"/>
      <c r="D28" s="42">
        <f>SUM(D27)</f>
        <v>13000000</v>
      </c>
      <c r="E28" s="42">
        <f t="shared" ref="E28:F28" si="7">SUM(E27)</f>
        <v>2000000</v>
      </c>
      <c r="F28" s="42">
        <f t="shared" si="7"/>
        <v>-11000000</v>
      </c>
      <c r="G28" s="27">
        <f t="shared" si="4"/>
        <v>-84.615384615384613</v>
      </c>
      <c r="H28" s="46"/>
    </row>
    <row r="29" spans="1:8" ht="27.75" customHeight="1" x14ac:dyDescent="0.3">
      <c r="A29" s="75" t="s">
        <v>87</v>
      </c>
      <c r="B29" s="77" t="s">
        <v>37</v>
      </c>
      <c r="C29" s="40" t="s">
        <v>60</v>
      </c>
      <c r="D29" s="40">
        <v>2100000</v>
      </c>
      <c r="E29" s="40">
        <v>2100000</v>
      </c>
      <c r="F29" s="2">
        <f t="shared" ref="F29:F46" si="8">E29-D29</f>
        <v>0</v>
      </c>
      <c r="G29" s="39">
        <f t="shared" si="4"/>
        <v>0</v>
      </c>
      <c r="H29" s="36" t="s">
        <v>105</v>
      </c>
    </row>
    <row r="30" spans="1:8" ht="52.5" customHeight="1" x14ac:dyDescent="0.3">
      <c r="A30" s="76"/>
      <c r="B30" s="78"/>
      <c r="C30" s="43" t="s">
        <v>71</v>
      </c>
      <c r="D30" s="40">
        <v>16000000</v>
      </c>
      <c r="E30" s="40">
        <v>16000000</v>
      </c>
      <c r="F30" s="2">
        <f t="shared" si="8"/>
        <v>0</v>
      </c>
      <c r="G30" s="39">
        <f t="shared" si="4"/>
        <v>0</v>
      </c>
      <c r="H30" s="24" t="s">
        <v>111</v>
      </c>
    </row>
    <row r="31" spans="1:8" ht="54" customHeight="1" x14ac:dyDescent="0.3">
      <c r="A31" s="76"/>
      <c r="B31" s="78"/>
      <c r="C31" s="43" t="s">
        <v>72</v>
      </c>
      <c r="D31" s="40">
        <v>28000000</v>
      </c>
      <c r="E31" s="40">
        <v>29000000</v>
      </c>
      <c r="F31" s="2">
        <f t="shared" si="8"/>
        <v>1000000</v>
      </c>
      <c r="G31" s="39">
        <f t="shared" si="4"/>
        <v>3.5714285714285836</v>
      </c>
      <c r="H31" s="24" t="s">
        <v>112</v>
      </c>
    </row>
    <row r="32" spans="1:8" ht="26.25" customHeight="1" x14ac:dyDescent="0.3">
      <c r="A32" s="76"/>
      <c r="B32" s="78"/>
      <c r="C32" s="40" t="s">
        <v>61</v>
      </c>
      <c r="D32" s="40">
        <v>27950000</v>
      </c>
      <c r="E32" s="40">
        <v>25403000</v>
      </c>
      <c r="F32" s="2">
        <f t="shared" si="8"/>
        <v>-2547000</v>
      </c>
      <c r="G32" s="39">
        <f t="shared" si="4"/>
        <v>-9.1127012522361355</v>
      </c>
      <c r="H32" s="36" t="s">
        <v>85</v>
      </c>
    </row>
    <row r="33" spans="1:8" ht="28.5" customHeight="1" x14ac:dyDescent="0.3">
      <c r="A33" s="76"/>
      <c r="B33" s="78"/>
      <c r="C33" s="40" t="s">
        <v>62</v>
      </c>
      <c r="D33" s="40">
        <v>27950000</v>
      </c>
      <c r="E33" s="40">
        <v>27210720</v>
      </c>
      <c r="F33" s="2">
        <f t="shared" si="8"/>
        <v>-739280</v>
      </c>
      <c r="G33" s="39">
        <f>((E33/D33)*100)-100</f>
        <v>-2.6450089445438323</v>
      </c>
      <c r="H33" s="36" t="s">
        <v>86</v>
      </c>
    </row>
    <row r="34" spans="1:8" ht="31.5" customHeight="1" x14ac:dyDescent="0.3">
      <c r="A34" s="76"/>
      <c r="B34" s="78"/>
      <c r="C34" s="43" t="s">
        <v>90</v>
      </c>
      <c r="D34" s="40">
        <v>3000000</v>
      </c>
      <c r="E34" s="40">
        <v>0</v>
      </c>
      <c r="F34" s="2">
        <f t="shared" si="8"/>
        <v>-3000000</v>
      </c>
      <c r="G34" s="39">
        <f>((E34/D34)*100)-100</f>
        <v>-100</v>
      </c>
      <c r="H34" s="47" t="s">
        <v>104</v>
      </c>
    </row>
    <row r="35" spans="1:8" ht="67.5" customHeight="1" x14ac:dyDescent="0.3">
      <c r="A35" s="76"/>
      <c r="B35" s="78"/>
      <c r="C35" s="40" t="s">
        <v>63</v>
      </c>
      <c r="D35" s="40">
        <v>23400000</v>
      </c>
      <c r="E35" s="40">
        <v>22500000</v>
      </c>
      <c r="F35" s="2">
        <f t="shared" si="8"/>
        <v>-900000</v>
      </c>
      <c r="G35" s="39">
        <f t="shared" si="4"/>
        <v>-3.8461538461538396</v>
      </c>
      <c r="H35" s="24" t="s">
        <v>113</v>
      </c>
    </row>
    <row r="36" spans="1:8" ht="75.75" customHeight="1" x14ac:dyDescent="0.3">
      <c r="A36" s="55"/>
      <c r="B36" s="56"/>
      <c r="C36" s="40" t="s">
        <v>64</v>
      </c>
      <c r="D36" s="40">
        <v>22500000</v>
      </c>
      <c r="E36" s="40">
        <v>15880000</v>
      </c>
      <c r="F36" s="2">
        <f t="shared" si="8"/>
        <v>-6620000</v>
      </c>
      <c r="G36" s="40">
        <f t="shared" ref="G36:G55" si="9">((E36/D36)*100)-100</f>
        <v>-29.422222222222231</v>
      </c>
      <c r="H36" s="24" t="s">
        <v>117</v>
      </c>
    </row>
    <row r="37" spans="1:8" ht="41.25" customHeight="1" x14ac:dyDescent="0.3">
      <c r="A37" s="75" t="s">
        <v>89</v>
      </c>
      <c r="B37" s="77" t="s">
        <v>37</v>
      </c>
      <c r="C37" s="40" t="s">
        <v>65</v>
      </c>
      <c r="D37" s="40">
        <v>24000000</v>
      </c>
      <c r="E37" s="40">
        <v>15000000</v>
      </c>
      <c r="F37" s="2">
        <f t="shared" si="8"/>
        <v>-9000000</v>
      </c>
      <c r="G37" s="40">
        <f t="shared" si="9"/>
        <v>-37.5</v>
      </c>
      <c r="H37" s="24" t="s">
        <v>107</v>
      </c>
    </row>
    <row r="38" spans="1:8" ht="28.5" customHeight="1" x14ac:dyDescent="0.3">
      <c r="A38" s="76"/>
      <c r="B38" s="78"/>
      <c r="C38" s="40" t="s">
        <v>66</v>
      </c>
      <c r="D38" s="40">
        <v>9600000</v>
      </c>
      <c r="E38" s="40">
        <v>0</v>
      </c>
      <c r="F38" s="2">
        <f t="shared" si="8"/>
        <v>-9600000</v>
      </c>
      <c r="G38" s="40">
        <f t="shared" si="9"/>
        <v>-100</v>
      </c>
      <c r="H38" s="47" t="s">
        <v>104</v>
      </c>
    </row>
    <row r="39" spans="1:8" ht="28.5" customHeight="1" x14ac:dyDescent="0.3">
      <c r="A39" s="76"/>
      <c r="B39" s="78"/>
      <c r="C39" s="40" t="s">
        <v>91</v>
      </c>
      <c r="D39" s="40">
        <v>3000000</v>
      </c>
      <c r="E39" s="40">
        <v>0</v>
      </c>
      <c r="F39" s="2">
        <f t="shared" si="8"/>
        <v>-3000000</v>
      </c>
      <c r="G39" s="40">
        <v>0</v>
      </c>
      <c r="H39" s="47" t="s">
        <v>104</v>
      </c>
    </row>
    <row r="40" spans="1:8" ht="28.5" customHeight="1" x14ac:dyDescent="0.3">
      <c r="A40" s="76"/>
      <c r="B40" s="78"/>
      <c r="C40" s="40" t="s">
        <v>67</v>
      </c>
      <c r="D40" s="40">
        <v>4000000</v>
      </c>
      <c r="E40" s="40">
        <v>0</v>
      </c>
      <c r="F40" s="2">
        <f t="shared" si="8"/>
        <v>-4000000</v>
      </c>
      <c r="G40" s="40">
        <f t="shared" si="9"/>
        <v>-100</v>
      </c>
      <c r="H40" s="47" t="s">
        <v>104</v>
      </c>
    </row>
    <row r="41" spans="1:8" ht="45.75" customHeight="1" x14ac:dyDescent="0.3">
      <c r="A41" s="76"/>
      <c r="B41" s="78"/>
      <c r="C41" s="43" t="s">
        <v>74</v>
      </c>
      <c r="D41" s="40">
        <v>13000000</v>
      </c>
      <c r="E41" s="40">
        <v>9500000</v>
      </c>
      <c r="F41" s="2">
        <f t="shared" si="8"/>
        <v>-3500000</v>
      </c>
      <c r="G41" s="40">
        <f t="shared" si="9"/>
        <v>-26.923076923076934</v>
      </c>
      <c r="H41" s="24" t="s">
        <v>114</v>
      </c>
    </row>
    <row r="42" spans="1:8" ht="42" customHeight="1" x14ac:dyDescent="0.3">
      <c r="A42" s="76"/>
      <c r="B42" s="78"/>
      <c r="C42" s="43" t="s">
        <v>75</v>
      </c>
      <c r="D42" s="40">
        <v>68592000</v>
      </c>
      <c r="E42" s="40">
        <v>52000000</v>
      </c>
      <c r="F42" s="2">
        <f t="shared" si="8"/>
        <v>-16592000</v>
      </c>
      <c r="G42" s="40">
        <f t="shared" si="9"/>
        <v>-24.189409843713548</v>
      </c>
      <c r="H42" s="24" t="s">
        <v>110</v>
      </c>
    </row>
    <row r="43" spans="1:8" ht="28.5" customHeight="1" x14ac:dyDescent="0.3">
      <c r="A43" s="76"/>
      <c r="B43" s="78"/>
      <c r="C43" s="40" t="s">
        <v>73</v>
      </c>
      <c r="D43" s="40">
        <v>1600000</v>
      </c>
      <c r="E43" s="40">
        <v>1000000</v>
      </c>
      <c r="F43" s="2">
        <f t="shared" si="8"/>
        <v>-600000</v>
      </c>
      <c r="G43" s="40">
        <f t="shared" si="9"/>
        <v>-37.5</v>
      </c>
      <c r="H43" s="36" t="s">
        <v>88</v>
      </c>
    </row>
    <row r="44" spans="1:8" ht="42.75" customHeight="1" x14ac:dyDescent="0.3">
      <c r="A44" s="76"/>
      <c r="B44" s="78"/>
      <c r="C44" s="40" t="s">
        <v>68</v>
      </c>
      <c r="D44" s="40">
        <v>294831661</v>
      </c>
      <c r="E44" s="40">
        <v>313538000</v>
      </c>
      <c r="F44" s="2">
        <f t="shared" si="8"/>
        <v>18706339</v>
      </c>
      <c r="G44" s="40">
        <v>0</v>
      </c>
      <c r="H44" s="24" t="s">
        <v>108</v>
      </c>
    </row>
    <row r="45" spans="1:8" ht="51" customHeight="1" x14ac:dyDescent="0.3">
      <c r="A45" s="76"/>
      <c r="B45" s="78"/>
      <c r="C45" s="40" t="s">
        <v>69</v>
      </c>
      <c r="D45" s="40">
        <v>84800000</v>
      </c>
      <c r="E45" s="40">
        <v>107440000</v>
      </c>
      <c r="F45" s="2">
        <f t="shared" si="8"/>
        <v>22640000</v>
      </c>
      <c r="G45" s="40">
        <f t="shared" si="9"/>
        <v>26.698113207547181</v>
      </c>
      <c r="H45" s="24" t="s">
        <v>115</v>
      </c>
    </row>
    <row r="46" spans="1:8" ht="42.75" customHeight="1" x14ac:dyDescent="0.3">
      <c r="A46" s="76"/>
      <c r="B46" s="78"/>
      <c r="C46" s="40" t="s">
        <v>70</v>
      </c>
      <c r="D46" s="40">
        <v>98840000</v>
      </c>
      <c r="E46" s="40">
        <v>107656000</v>
      </c>
      <c r="F46" s="2">
        <f t="shared" si="8"/>
        <v>8816000</v>
      </c>
      <c r="G46" s="40">
        <v>0</v>
      </c>
      <c r="H46" s="24" t="s">
        <v>109</v>
      </c>
    </row>
    <row r="47" spans="1:8" ht="24.75" customHeight="1" x14ac:dyDescent="0.3">
      <c r="A47" s="55"/>
      <c r="B47" s="56"/>
      <c r="C47" s="38" t="s">
        <v>52</v>
      </c>
      <c r="D47" s="38">
        <f>SUM(D29:D46)</f>
        <v>753163661</v>
      </c>
      <c r="E47" s="38">
        <f>SUM(E29:E46)</f>
        <v>744227720</v>
      </c>
      <c r="F47" s="38">
        <f>SUM(F29:F46)</f>
        <v>-8935941</v>
      </c>
      <c r="G47" s="38">
        <f t="shared" si="9"/>
        <v>-1.1864540819900213</v>
      </c>
      <c r="H47" s="45"/>
    </row>
    <row r="48" spans="1:8" ht="24.75" customHeight="1" x14ac:dyDescent="0.3">
      <c r="A48" s="67" t="s">
        <v>8</v>
      </c>
      <c r="B48" s="68"/>
      <c r="C48" s="68"/>
      <c r="D48" s="42">
        <f>SUM(D47)</f>
        <v>753163661</v>
      </c>
      <c r="E48" s="42">
        <f>SUM(E47)</f>
        <v>744227720</v>
      </c>
      <c r="F48" s="42">
        <f>SUM(F47)</f>
        <v>-8935941</v>
      </c>
      <c r="G48" s="42">
        <f t="shared" si="9"/>
        <v>-1.1864540819900213</v>
      </c>
      <c r="H48" s="46"/>
    </row>
    <row r="49" spans="1:8" ht="23.25" customHeight="1" x14ac:dyDescent="0.3">
      <c r="A49" s="71" t="s">
        <v>38</v>
      </c>
      <c r="B49" s="72" t="s">
        <v>38</v>
      </c>
      <c r="C49" s="40" t="s">
        <v>39</v>
      </c>
      <c r="D49" s="40">
        <v>182339</v>
      </c>
      <c r="E49" s="40">
        <v>176898</v>
      </c>
      <c r="F49" s="2">
        <f>E49-D49</f>
        <v>-5441</v>
      </c>
      <c r="G49" s="40">
        <f t="shared" si="9"/>
        <v>-2.9840023253390626</v>
      </c>
      <c r="H49" s="36"/>
    </row>
    <row r="50" spans="1:8" ht="23.25" customHeight="1" x14ac:dyDescent="0.3">
      <c r="A50" s="71"/>
      <c r="B50" s="72"/>
      <c r="C50" s="38" t="s">
        <v>52</v>
      </c>
      <c r="D50" s="38">
        <f>SUM(D49)</f>
        <v>182339</v>
      </c>
      <c r="E50" s="38">
        <f t="shared" ref="E50:F51" si="10">SUM(E49)</f>
        <v>176898</v>
      </c>
      <c r="F50" s="38">
        <f t="shared" si="10"/>
        <v>-5441</v>
      </c>
      <c r="G50" s="38">
        <f t="shared" si="9"/>
        <v>-2.9840023253390626</v>
      </c>
      <c r="H50" s="45"/>
    </row>
    <row r="51" spans="1:8" ht="23.25" customHeight="1" x14ac:dyDescent="0.3">
      <c r="A51" s="67" t="s">
        <v>8</v>
      </c>
      <c r="B51" s="68"/>
      <c r="C51" s="68"/>
      <c r="D51" s="42">
        <f>SUM(D50)</f>
        <v>182339</v>
      </c>
      <c r="E51" s="42">
        <f t="shared" si="10"/>
        <v>176898</v>
      </c>
      <c r="F51" s="42">
        <f t="shared" si="10"/>
        <v>-5441</v>
      </c>
      <c r="G51" s="42">
        <f t="shared" si="9"/>
        <v>-2.9840023253390626</v>
      </c>
      <c r="H51" s="46"/>
    </row>
    <row r="52" spans="1:8" ht="23.25" customHeight="1" x14ac:dyDescent="0.3">
      <c r="A52" s="71" t="s">
        <v>40</v>
      </c>
      <c r="B52" s="72" t="s">
        <v>43</v>
      </c>
      <c r="C52" s="40" t="s">
        <v>41</v>
      </c>
      <c r="D52" s="40">
        <v>1000000</v>
      </c>
      <c r="E52" s="40">
        <v>1000000</v>
      </c>
      <c r="F52" s="2">
        <f t="shared" ref="F52" si="11">E52-D52</f>
        <v>0</v>
      </c>
      <c r="G52" s="40">
        <f t="shared" si="9"/>
        <v>0</v>
      </c>
      <c r="H52" s="36"/>
    </row>
    <row r="53" spans="1:8" ht="36" customHeight="1" x14ac:dyDescent="0.3">
      <c r="A53" s="71"/>
      <c r="B53" s="72"/>
      <c r="C53" s="40" t="s">
        <v>42</v>
      </c>
      <c r="D53" s="40">
        <v>0</v>
      </c>
      <c r="E53" s="40">
        <v>0</v>
      </c>
      <c r="F53" s="2">
        <v>0</v>
      </c>
      <c r="G53" s="40">
        <v>0</v>
      </c>
      <c r="H53" s="24"/>
    </row>
    <row r="54" spans="1:8" ht="23.25" customHeight="1" x14ac:dyDescent="0.3">
      <c r="A54" s="71"/>
      <c r="B54" s="72"/>
      <c r="C54" s="38" t="s">
        <v>52</v>
      </c>
      <c r="D54" s="38">
        <f>SUM(D52:D53)</f>
        <v>1000000</v>
      </c>
      <c r="E54" s="38">
        <f t="shared" ref="E54:F54" si="12">SUM(E52:E53)</f>
        <v>1000000</v>
      </c>
      <c r="F54" s="38">
        <f t="shared" si="12"/>
        <v>0</v>
      </c>
      <c r="G54" s="38">
        <f t="shared" si="9"/>
        <v>0</v>
      </c>
      <c r="H54" s="45"/>
    </row>
    <row r="55" spans="1:8" ht="23.25" customHeight="1" x14ac:dyDescent="0.3">
      <c r="A55" s="67" t="s">
        <v>8</v>
      </c>
      <c r="B55" s="68"/>
      <c r="C55" s="68"/>
      <c r="D55" s="42">
        <f>SUM(D54)</f>
        <v>1000000</v>
      </c>
      <c r="E55" s="42">
        <f t="shared" ref="E55:F55" si="13">SUM(E54)</f>
        <v>1000000</v>
      </c>
      <c r="F55" s="42">
        <f t="shared" si="13"/>
        <v>0</v>
      </c>
      <c r="G55" s="42">
        <f t="shared" si="9"/>
        <v>0</v>
      </c>
      <c r="H55" s="46"/>
    </row>
    <row r="56" spans="1:8" ht="23.25" customHeight="1" x14ac:dyDescent="0.3">
      <c r="A56" s="71" t="s">
        <v>44</v>
      </c>
      <c r="B56" s="73" t="s">
        <v>45</v>
      </c>
      <c r="C56" s="40" t="s">
        <v>46</v>
      </c>
      <c r="D56" s="40">
        <v>0</v>
      </c>
      <c r="E56" s="40">
        <v>0</v>
      </c>
      <c r="F56" s="2">
        <f t="shared" ref="F56:F57" si="14">E56-D56</f>
        <v>0</v>
      </c>
      <c r="G56" s="40">
        <v>0</v>
      </c>
      <c r="H56" s="36"/>
    </row>
    <row r="57" spans="1:8" ht="23.25" customHeight="1" x14ac:dyDescent="0.3">
      <c r="A57" s="71"/>
      <c r="B57" s="74"/>
      <c r="C57" s="40" t="s">
        <v>47</v>
      </c>
      <c r="D57" s="40">
        <v>0</v>
      </c>
      <c r="E57" s="40">
        <v>0</v>
      </c>
      <c r="F57" s="2">
        <f t="shared" si="14"/>
        <v>0</v>
      </c>
      <c r="G57" s="40">
        <v>0</v>
      </c>
      <c r="H57" s="36"/>
    </row>
    <row r="58" spans="1:8" ht="23.25" customHeight="1" x14ac:dyDescent="0.3">
      <c r="A58" s="71"/>
      <c r="B58" s="74"/>
      <c r="C58" s="38" t="s">
        <v>52</v>
      </c>
      <c r="D58" s="38">
        <f>SUM(D56:D57)</f>
        <v>0</v>
      </c>
      <c r="E58" s="38">
        <f t="shared" ref="E58:F58" si="15">SUM(E56:E57)</f>
        <v>0</v>
      </c>
      <c r="F58" s="38">
        <f t="shared" si="15"/>
        <v>0</v>
      </c>
      <c r="G58" s="38">
        <v>0</v>
      </c>
      <c r="H58" s="45"/>
    </row>
    <row r="59" spans="1:8" ht="23.25" customHeight="1" x14ac:dyDescent="0.3">
      <c r="A59" s="67" t="s">
        <v>8</v>
      </c>
      <c r="B59" s="68"/>
      <c r="C59" s="68"/>
      <c r="D59" s="42">
        <f>SUM(D58)</f>
        <v>0</v>
      </c>
      <c r="E59" s="42">
        <f t="shared" ref="E59:F59" si="16">SUM(E58)</f>
        <v>0</v>
      </c>
      <c r="F59" s="42">
        <f t="shared" si="16"/>
        <v>0</v>
      </c>
      <c r="G59" s="42">
        <v>0</v>
      </c>
      <c r="H59" s="46"/>
    </row>
    <row r="60" spans="1:8" ht="23.25" customHeight="1" x14ac:dyDescent="0.3">
      <c r="A60" s="71" t="s">
        <v>48</v>
      </c>
      <c r="B60" s="72" t="s">
        <v>48</v>
      </c>
      <c r="C60" s="40" t="s">
        <v>48</v>
      </c>
      <c r="D60" s="40">
        <v>0</v>
      </c>
      <c r="E60" s="40">
        <v>0</v>
      </c>
      <c r="F60" s="2">
        <f t="shared" ref="F60:F61" si="17">E60-D60</f>
        <v>0</v>
      </c>
      <c r="G60" s="40">
        <v>0</v>
      </c>
      <c r="H60" s="36"/>
    </row>
    <row r="61" spans="1:8" ht="23.25" customHeight="1" x14ac:dyDescent="0.3">
      <c r="A61" s="71"/>
      <c r="B61" s="72"/>
      <c r="C61" s="40" t="s">
        <v>49</v>
      </c>
      <c r="D61" s="40">
        <v>0</v>
      </c>
      <c r="E61" s="40">
        <v>0</v>
      </c>
      <c r="F61" s="2">
        <f t="shared" si="17"/>
        <v>0</v>
      </c>
      <c r="G61" s="40">
        <v>0</v>
      </c>
      <c r="H61" s="36"/>
    </row>
    <row r="62" spans="1:8" ht="23.25" customHeight="1" x14ac:dyDescent="0.3">
      <c r="A62" s="71"/>
      <c r="B62" s="72"/>
      <c r="C62" s="38" t="s">
        <v>52</v>
      </c>
      <c r="D62" s="38">
        <f>SUM(D60:D61)</f>
        <v>0</v>
      </c>
      <c r="E62" s="38">
        <f>SUM(E60:E61)</f>
        <v>0</v>
      </c>
      <c r="F62" s="38">
        <f>SUM(F60:F61)</f>
        <v>0</v>
      </c>
      <c r="G62" s="38">
        <v>0</v>
      </c>
      <c r="H62" s="45"/>
    </row>
    <row r="63" spans="1:8" ht="23.25" customHeight="1" x14ac:dyDescent="0.3">
      <c r="A63" s="67" t="s">
        <v>8</v>
      </c>
      <c r="B63" s="68"/>
      <c r="C63" s="68"/>
      <c r="D63" s="42">
        <f>SUM(D62)</f>
        <v>0</v>
      </c>
      <c r="E63" s="42">
        <f t="shared" ref="E63:F63" si="18">SUM(E62)</f>
        <v>0</v>
      </c>
      <c r="F63" s="42">
        <f t="shared" si="18"/>
        <v>0</v>
      </c>
      <c r="G63" s="42">
        <v>0</v>
      </c>
      <c r="H63" s="46"/>
    </row>
    <row r="64" spans="1:8" ht="23.25" customHeight="1" x14ac:dyDescent="0.3">
      <c r="A64" s="69" t="s">
        <v>17</v>
      </c>
      <c r="B64" s="70"/>
      <c r="C64" s="70"/>
      <c r="D64" s="44">
        <f>SUM(D63,D59,D55,D51,D48,D28,D23)</f>
        <v>1100886000</v>
      </c>
      <c r="E64" s="44">
        <f>SUM(E63,E59,E55,E51,E48,E28,E23)</f>
        <v>1107618148</v>
      </c>
      <c r="F64" s="44">
        <f>SUM(F63,F59,F55,F51,F48,F28,F23)</f>
        <v>6732148</v>
      </c>
      <c r="G64" s="44">
        <f>((E64/D64)*100)-100</f>
        <v>0.61152090225509426</v>
      </c>
      <c r="H64" s="48"/>
    </row>
  </sheetData>
  <sheetProtection algorithmName="SHA-512" hashValue="YOrrltVVD5HFsgcXBN0VtNCottJRIX7wfTokjaVtrs4iyM0Gzz/IHjHqqLHWV2+7bt2gIuufW3Vf3z7pBEPZkA==" saltValue="cNiTQDd3SAGOsMezrEz+/g==" spinCount="100000" sheet="1" objects="1" scenarios="1"/>
  <mergeCells count="36">
    <mergeCell ref="E6:E7"/>
    <mergeCell ref="F6:F7"/>
    <mergeCell ref="G6:G7"/>
    <mergeCell ref="A2:H2"/>
    <mergeCell ref="A4:C4"/>
    <mergeCell ref="D4:H4"/>
    <mergeCell ref="A5:H5"/>
    <mergeCell ref="H6:H7"/>
    <mergeCell ref="A6:C6"/>
    <mergeCell ref="D6:D7"/>
    <mergeCell ref="A48:C48"/>
    <mergeCell ref="A8:A22"/>
    <mergeCell ref="B8:B12"/>
    <mergeCell ref="B13:B15"/>
    <mergeCell ref="B16:B22"/>
    <mergeCell ref="A23:C23"/>
    <mergeCell ref="A24:A27"/>
    <mergeCell ref="B24:B27"/>
    <mergeCell ref="A28:C28"/>
    <mergeCell ref="A29:A36"/>
    <mergeCell ref="A37:A47"/>
    <mergeCell ref="B29:B36"/>
    <mergeCell ref="B37:B47"/>
    <mergeCell ref="A51:C51"/>
    <mergeCell ref="A49:A50"/>
    <mergeCell ref="B49:B50"/>
    <mergeCell ref="A60:A62"/>
    <mergeCell ref="B60:B62"/>
    <mergeCell ref="A63:C63"/>
    <mergeCell ref="A64:C64"/>
    <mergeCell ref="A52:A54"/>
    <mergeCell ref="B52:B54"/>
    <mergeCell ref="A55:C55"/>
    <mergeCell ref="A56:A58"/>
    <mergeCell ref="B56:B58"/>
    <mergeCell ref="A59:C59"/>
  </mergeCells>
  <phoneticPr fontId="4" type="noConversion"/>
  <pageMargins left="0.23622047244094491" right="0.23622047244094491" top="0.35433070866141736" bottom="0.35433070866141736" header="0.31496062992125984" footer="0.31496062992125984"/>
  <pageSetup paperSize="9" scale="89" fitToHeight="0" orientation="landscape" r:id="rId1"/>
  <rowBreaks count="1" manualBreakCount="1">
    <brk id="48" max="16383" man="1"/>
  </rowBreaks>
  <ignoredErrors>
    <ignoredError sqref="F15 F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세입</vt:lpstr>
      <vt:lpstr>세출</vt:lpstr>
      <vt:lpstr>세입!Print_Area</vt:lpstr>
      <vt:lpstr>세출!Print_Area</vt:lpstr>
      <vt:lpstr>세입!Print_Titles</vt:lpstr>
      <vt:lpstr>세출!Print_Titles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허은주</dc:creator>
  <cp:lastModifiedBy>팀장</cp:lastModifiedBy>
  <cp:lastPrinted>2021-02-09T09:01:27Z</cp:lastPrinted>
  <dcterms:created xsi:type="dcterms:W3CDTF">2019-04-12T05:50:02Z</dcterms:created>
  <dcterms:modified xsi:type="dcterms:W3CDTF">2021-03-31T02:25:08Z</dcterms:modified>
</cp:coreProperties>
</file>