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1년 세입세출 예산서\"/>
    </mc:Choice>
  </mc:AlternateContent>
  <xr:revisionPtr revIDLastSave="0" documentId="13_ncr:1_{69532CD5-4DED-49D6-AF56-26B81A4AA3CA}" xr6:coauthVersionLast="36" xr6:coauthVersionMax="36" xr10:uidLastSave="{00000000-0000-0000-0000-000000000000}"/>
  <bookViews>
    <workbookView xWindow="0" yWindow="0" windowWidth="28545" windowHeight="11820" xr2:uid="{00000000-000D-0000-FFFF-FFFF00000000}"/>
  </bookViews>
  <sheets>
    <sheet name="예산총괄표" sheetId="1" r:id="rId1"/>
    <sheet name="세입명세서" sheetId="2" r:id="rId2"/>
    <sheet name="세출명세서" sheetId="3" r:id="rId3"/>
    <sheet name="Sheet1" sheetId="4" r:id="rId4"/>
  </sheets>
  <definedNames>
    <definedName name="_xlnm.Print_Area" localSheetId="1">세입명세서!$A$1:$E$26</definedName>
    <definedName name="_xlnm.Print_Titles" localSheetId="2">세출명세서!$3:$5</definedName>
  </definedNames>
  <calcPr calcId="191029"/>
</workbook>
</file>

<file path=xl/calcChain.xml><?xml version="1.0" encoding="utf-8"?>
<calcChain xmlns="http://schemas.openxmlformats.org/spreadsheetml/2006/main">
  <c r="D42" i="3" l="1"/>
  <c r="F42" i="3" s="1"/>
  <c r="D38" i="3"/>
  <c r="E130" i="3"/>
  <c r="E107" i="3"/>
  <c r="D149" i="3" l="1"/>
  <c r="D148" i="3" s="1"/>
  <c r="E148" i="3"/>
  <c r="F149" i="3" l="1"/>
  <c r="F148" i="3" s="1"/>
  <c r="E10" i="2"/>
  <c r="D13" i="2" l="1"/>
  <c r="C13" i="2"/>
  <c r="E20" i="2"/>
  <c r="E16" i="2"/>
  <c r="E25" i="2" l="1"/>
  <c r="E26" i="2"/>
  <c r="E27" i="2"/>
  <c r="D168" i="3" l="1"/>
  <c r="D167" i="3" s="1"/>
  <c r="E167" i="3"/>
  <c r="D165" i="3"/>
  <c r="D164" i="3" s="1"/>
  <c r="E164" i="3"/>
  <c r="D162" i="3"/>
  <c r="F162" i="3" s="1"/>
  <c r="F161" i="3" s="1"/>
  <c r="E161" i="3"/>
  <c r="D159" i="3"/>
  <c r="F159" i="3" s="1"/>
  <c r="F158" i="3" s="1"/>
  <c r="E158" i="3"/>
  <c r="D156" i="3"/>
  <c r="F156" i="3" s="1"/>
  <c r="F155" i="3" s="1"/>
  <c r="E155" i="3"/>
  <c r="D152" i="3"/>
  <c r="F152" i="3" s="1"/>
  <c r="F151" i="3" s="1"/>
  <c r="E151" i="3"/>
  <c r="D146" i="3"/>
  <c r="F146" i="3" s="1"/>
  <c r="D143" i="3"/>
  <c r="F143" i="3" s="1"/>
  <c r="E142" i="3"/>
  <c r="D140" i="3"/>
  <c r="F140" i="3" s="1"/>
  <c r="D137" i="3"/>
  <c r="F137" i="3" s="1"/>
  <c r="E136" i="3"/>
  <c r="D134" i="3"/>
  <c r="F134" i="3" s="1"/>
  <c r="F133" i="3" s="1"/>
  <c r="E133" i="3"/>
  <c r="D131" i="3"/>
  <c r="D130" i="3" s="1"/>
  <c r="D127" i="3"/>
  <c r="F127" i="3" s="1"/>
  <c r="D124" i="3"/>
  <c r="F124" i="3" s="1"/>
  <c r="D121" i="3"/>
  <c r="F121" i="3" s="1"/>
  <c r="D117" i="3"/>
  <c r="F117" i="3" s="1"/>
  <c r="D113" i="3"/>
  <c r="F113" i="3" s="1"/>
  <c r="D108" i="3"/>
  <c r="F108" i="3" s="1"/>
  <c r="D105" i="3"/>
  <c r="F105" i="3" s="1"/>
  <c r="D101" i="3"/>
  <c r="F101" i="3" s="1"/>
  <c r="D97" i="3"/>
  <c r="E96" i="3"/>
  <c r="D90" i="3"/>
  <c r="F90" i="3" s="1"/>
  <c r="D83" i="3"/>
  <c r="F83" i="3" s="1"/>
  <c r="E82" i="3"/>
  <c r="D79" i="3"/>
  <c r="F79" i="3" s="1"/>
  <c r="D75" i="3"/>
  <c r="F75" i="3" s="1"/>
  <c r="E74" i="3"/>
  <c r="D71" i="3"/>
  <c r="F71" i="3" s="1"/>
  <c r="F70" i="3" s="1"/>
  <c r="E70" i="3"/>
  <c r="D68" i="3"/>
  <c r="F68" i="3" s="1"/>
  <c r="D63" i="3"/>
  <c r="D58" i="3"/>
  <c r="F58" i="3" s="1"/>
  <c r="E57" i="3"/>
  <c r="D55" i="3"/>
  <c r="F55" i="3" s="1"/>
  <c r="D50" i="3"/>
  <c r="F50" i="3" s="1"/>
  <c r="D45" i="3"/>
  <c r="E44" i="3"/>
  <c r="F38" i="3"/>
  <c r="D33" i="3"/>
  <c r="F33" i="3" s="1"/>
  <c r="E32" i="3"/>
  <c r="D26" i="3"/>
  <c r="F26" i="3" s="1"/>
  <c r="D22" i="3"/>
  <c r="F22" i="3" s="1"/>
  <c r="D15" i="3"/>
  <c r="F15" i="3" s="1"/>
  <c r="D12" i="3"/>
  <c r="F12" i="3" s="1"/>
  <c r="D7" i="3"/>
  <c r="F7" i="3" s="1"/>
  <c r="E6" i="3"/>
  <c r="E24" i="2"/>
  <c r="E23" i="2"/>
  <c r="E22" i="2"/>
  <c r="D21" i="2"/>
  <c r="C21" i="2"/>
  <c r="E19" i="2"/>
  <c r="E18" i="2"/>
  <c r="E17" i="2"/>
  <c r="E15" i="2"/>
  <c r="E14" i="2"/>
  <c r="E12" i="2"/>
  <c r="E11" i="2"/>
  <c r="E9" i="2"/>
  <c r="E8" i="2"/>
  <c r="E7" i="2"/>
  <c r="E6" i="2"/>
  <c r="D5" i="2"/>
  <c r="C5" i="2"/>
  <c r="K8" i="1"/>
  <c r="J7" i="1"/>
  <c r="J9" i="1" s="1"/>
  <c r="K6" i="1"/>
  <c r="E5" i="3" l="1"/>
  <c r="I7" i="1"/>
  <c r="I9" i="1" s="1"/>
  <c r="K9" i="1" s="1"/>
  <c r="F74" i="3"/>
  <c r="F136" i="3"/>
  <c r="F142" i="3"/>
  <c r="D44" i="3"/>
  <c r="D57" i="3"/>
  <c r="D133" i="3"/>
  <c r="D96" i="3"/>
  <c r="E13" i="2"/>
  <c r="D4" i="2"/>
  <c r="E6" i="1" s="1"/>
  <c r="E7" i="1" s="1"/>
  <c r="E21" i="2"/>
  <c r="E5" i="2"/>
  <c r="D155" i="3"/>
  <c r="C4" i="2"/>
  <c r="F82" i="3"/>
  <c r="D161" i="3"/>
  <c r="F63" i="3"/>
  <c r="F57" i="3" s="1"/>
  <c r="D158" i="3"/>
  <c r="F6" i="3"/>
  <c r="F107" i="3"/>
  <c r="F32" i="3"/>
  <c r="D6" i="3"/>
  <c r="D5" i="3" s="1"/>
  <c r="F45" i="3"/>
  <c r="F44" i="3" s="1"/>
  <c r="D107" i="3"/>
  <c r="D136" i="3"/>
  <c r="D70" i="3"/>
  <c r="D82" i="3"/>
  <c r="D151" i="3"/>
  <c r="F165" i="3"/>
  <c r="F164" i="3" s="1"/>
  <c r="F131" i="3"/>
  <c r="F130" i="3" s="1"/>
  <c r="D32" i="3"/>
  <c r="D74" i="3"/>
  <c r="F97" i="3"/>
  <c r="F96" i="3" s="1"/>
  <c r="D142" i="3"/>
  <c r="F168" i="3"/>
  <c r="F167" i="3" s="1"/>
  <c r="F5" i="3" l="1"/>
  <c r="K7" i="1"/>
  <c r="E4" i="2"/>
  <c r="F6" i="1" s="1"/>
  <c r="F7" i="1" s="1"/>
  <c r="D6" i="1"/>
  <c r="D7" i="1" s="1"/>
</calcChain>
</file>

<file path=xl/sharedStrings.xml><?xml version="1.0" encoding="utf-8"?>
<sst xmlns="http://schemas.openxmlformats.org/spreadsheetml/2006/main" count="220" uniqueCount="124">
  <si>
    <t xml:space="preserve">  세입                                                             (단위 :천원)</t>
  </si>
  <si>
    <t>○ 사회보험료기관부담</t>
  </si>
  <si>
    <t>종사자 처우개선</t>
  </si>
  <si>
    <t>세부사업/목/세목</t>
  </si>
  <si>
    <t>아이돌보미 지원</t>
  </si>
  <si>
    <t>좋은부모되기 운영</t>
  </si>
  <si>
    <t>행복프로그램 운영</t>
  </si>
  <si>
    <t>어울림문화 운영</t>
  </si>
  <si>
    <t>○ 고향나들이 지원</t>
  </si>
  <si>
    <t>한국예절생활요리 지원</t>
  </si>
  <si>
    <t>비교증감(c=a-b)</t>
  </si>
  <si>
    <t>센터운영지원(임대료)</t>
  </si>
  <si>
    <t>○ 공과금 및 제세</t>
  </si>
  <si>
    <t>○ 홍보 및 자료집</t>
  </si>
  <si>
    <t>○ 시설장비유지비</t>
  </si>
  <si>
    <t>친정부모초정 지원</t>
  </si>
  <si>
    <t>친정부모초청 지원</t>
  </si>
  <si>
    <t>○ 보험료 및 퇴직금</t>
  </si>
  <si>
    <t>○ 수용비 및 수수료</t>
  </si>
  <si>
    <t>○ 5년이상 복지수당</t>
  </si>
  <si>
    <t>○ 아이돌보미명절수당</t>
  </si>
  <si>
    <t>○ 교육비 및 재료비</t>
  </si>
  <si>
    <t>한국사회적응활동 지원</t>
  </si>
  <si>
    <t>전년도예산액(b)</t>
  </si>
  <si>
    <t>전년도예산액
(b)</t>
  </si>
  <si>
    <t>○ 플랜카드 제작</t>
  </si>
  <si>
    <t>(단위 : 천원)</t>
  </si>
  <si>
    <r>
      <t>건강가정</t>
    </r>
    <r>
      <rPr>
        <sz val="12"/>
        <color rgb="FF000000"/>
        <rFont val="굴림"/>
        <family val="3"/>
        <charset val="129"/>
      </rPr>
      <t>·</t>
    </r>
    <r>
      <rPr>
        <sz val="12"/>
        <color rgb="FF000000"/>
        <rFont val="맑은 고딕"/>
        <family val="3"/>
        <charset val="129"/>
      </rPr>
      <t>다문화가족지원센터 운영</t>
    </r>
  </si>
  <si>
    <t>○ 가족과 함께하는 지역공동체</t>
  </si>
  <si>
    <r>
      <t>건강가정</t>
    </r>
    <r>
      <rPr>
        <b/>
        <sz val="12"/>
        <color rgb="FF000000"/>
        <rFont val="굴림"/>
        <family val="3"/>
        <charset val="129"/>
      </rPr>
      <t>·</t>
    </r>
    <r>
      <rPr>
        <b/>
        <sz val="12"/>
        <color rgb="FF000000"/>
        <rFont val="맑은 고딕"/>
        <family val="3"/>
        <charset val="129"/>
      </rPr>
      <t>다문화가족지원센터운영</t>
    </r>
  </si>
  <si>
    <t>예    산    과    목</t>
  </si>
  <si>
    <t>과목</t>
  </si>
  <si>
    <t>운영비</t>
  </si>
  <si>
    <t>보조금</t>
  </si>
  <si>
    <t>사무비</t>
  </si>
  <si>
    <t>인건비</t>
  </si>
  <si>
    <t>사업비</t>
  </si>
  <si>
    <t>시설비</t>
  </si>
  <si>
    <t>총 계</t>
  </si>
  <si>
    <t>총계</t>
  </si>
  <si>
    <t xml:space="preserve">      (단위:천원)</t>
  </si>
  <si>
    <t>○ 항공료 및 현지교통비</t>
  </si>
  <si>
    <t>한국예절 및 생활요리 지원</t>
  </si>
  <si>
    <t>○ 결혼이민자 대학 학비지원</t>
  </si>
  <si>
    <t>비교증감
(c=a-b)</t>
  </si>
  <si>
    <t>세부사업</t>
  </si>
  <si>
    <t>명절수당</t>
  </si>
  <si>
    <t>○ 교육비</t>
  </si>
  <si>
    <t>○ 예절교육</t>
  </si>
  <si>
    <t>○ 기관운영비</t>
  </si>
  <si>
    <t>업무추진비</t>
  </si>
  <si>
    <t>시도비보조금</t>
  </si>
  <si>
    <t>재산조성비</t>
  </si>
  <si>
    <t xml:space="preserve">   세출</t>
  </si>
  <si>
    <t>○ 여비</t>
  </si>
  <si>
    <t>○ 제세공과금</t>
  </si>
  <si>
    <t>○ 교사실비</t>
  </si>
  <si>
    <t>○ 회의비</t>
  </si>
  <si>
    <t>○ 공공요금</t>
  </si>
  <si>
    <t>국고보조금</t>
  </si>
  <si>
    <t>○ 업무추진비</t>
  </si>
  <si>
    <t>○ 활동수당</t>
  </si>
  <si>
    <t>마을학당 운영</t>
  </si>
  <si>
    <t>군비보조금</t>
  </si>
  <si>
    <t>○ 차량비</t>
  </si>
  <si>
    <t>친청방문 지원</t>
  </si>
  <si>
    <t>○ 항공료</t>
  </si>
  <si>
    <t>○ 퇴직적립금</t>
  </si>
  <si>
    <t>○ 임대료</t>
  </si>
  <si>
    <t>총    계</t>
  </si>
  <si>
    <t>○강사비</t>
  </si>
  <si>
    <t>예산액
(a)</t>
  </si>
  <si>
    <t>복지수당</t>
  </si>
  <si>
    <t>○지도사급여</t>
  </si>
  <si>
    <t>(단위:천원)</t>
  </si>
  <si>
    <t>친정방문 지원</t>
  </si>
  <si>
    <t>예산액(a)</t>
  </si>
  <si>
    <t>○ 진로체험</t>
  </si>
  <si>
    <t>○ 가족돌봄</t>
  </si>
  <si>
    <t>○ 가족관계</t>
  </si>
  <si>
    <t>○ 가족생활</t>
  </si>
  <si>
    <t>○ 기타운영비</t>
  </si>
  <si>
    <t>○ 인건비</t>
  </si>
  <si>
    <t>○ 사업운영비</t>
  </si>
  <si>
    <t>○ 생활요리</t>
  </si>
  <si>
    <t>○ 시설비</t>
  </si>
  <si>
    <t>○ 강사비</t>
  </si>
  <si>
    <t>○ 제수당</t>
  </si>
  <si>
    <t>○ 자산취득비</t>
  </si>
  <si>
    <t>○ 교재교구비</t>
  </si>
  <si>
    <t>○ 명절수당</t>
  </si>
  <si>
    <t>○ 급여</t>
  </si>
  <si>
    <t>○자료제작비</t>
  </si>
  <si>
    <t>○ 일반수용비</t>
  </si>
  <si>
    <t>○ 관리수당</t>
  </si>
  <si>
    <t>○ 현장실습</t>
  </si>
  <si>
    <t>세    입    명    세    서</t>
  </si>
  <si>
    <t>세    출    명    세    서</t>
  </si>
  <si>
    <t>센터운영지원(임대료)</t>
    <phoneticPr fontId="14" type="noConversion"/>
  </si>
  <si>
    <t>아이돌보미 건강검진비</t>
    <phoneticPr fontId="14" type="noConversion"/>
  </si>
  <si>
    <t>다문화가족 고향나들이 지원</t>
    <phoneticPr fontId="14" type="noConversion"/>
  </si>
  <si>
    <t>글로벌마을학당 운영</t>
    <phoneticPr fontId="14" type="noConversion"/>
  </si>
  <si>
    <t>결혼이민자 학력 지원</t>
    <phoneticPr fontId="14" type="noConversion"/>
  </si>
  <si>
    <t>결혼이민자 직업훈련 지원</t>
    <phoneticPr fontId="14" type="noConversion"/>
  </si>
  <si>
    <t>다문화청소년 진로 지원</t>
    <phoneticPr fontId="14" type="noConversion"/>
  </si>
  <si>
    <t>다문화가족지원센터(시설) 
종사자 인건비 및 수당</t>
    <phoneticPr fontId="14" type="noConversion"/>
  </si>
  <si>
    <t>다문화가족 방문교육사업</t>
    <phoneticPr fontId="14" type="noConversion"/>
  </si>
  <si>
    <t>결혼이민자 통번역서비스 사업</t>
    <phoneticPr fontId="14" type="noConversion"/>
  </si>
  <si>
    <t>다문화가족 자녀 언어발달지원사업</t>
    <phoneticPr fontId="14" type="noConversion"/>
  </si>
  <si>
    <t>결혼이민자 역량강화지원</t>
    <phoneticPr fontId="14" type="noConversion"/>
  </si>
  <si>
    <t>찾아가는 결혼이민자 다이음 사업</t>
    <phoneticPr fontId="14" type="noConversion"/>
  </si>
  <si>
    <t>다문화가족지원센터(시설) 종사자 인건비 및 수당</t>
    <phoneticPr fontId="14" type="noConversion"/>
  </si>
  <si>
    <t>아이돌보미 건강검진비</t>
    <phoneticPr fontId="14" type="noConversion"/>
  </si>
  <si>
    <t>○ 건강검진비</t>
    <phoneticPr fontId="14" type="noConversion"/>
  </si>
  <si>
    <t>종사자 처우개선</t>
    <phoneticPr fontId="14" type="noConversion"/>
  </si>
  <si>
    <t>인건비</t>
    <phoneticPr fontId="14" type="noConversion"/>
  </si>
  <si>
    <t>○ 제수당</t>
    <phoneticPr fontId="14" type="noConversion"/>
  </si>
  <si>
    <t>사업비</t>
    <phoneticPr fontId="14" type="noConversion"/>
  </si>
  <si>
    <t>○ 사업비</t>
    <phoneticPr fontId="14" type="noConversion"/>
  </si>
  <si>
    <t>한국사회적응활동지원</t>
    <phoneticPr fontId="14" type="noConversion"/>
  </si>
  <si>
    <t>○ 5년이하 복지수당</t>
    <phoneticPr fontId="14" type="noConversion"/>
  </si>
  <si>
    <t>○ 기타 제수당</t>
    <phoneticPr fontId="14" type="noConversion"/>
  </si>
  <si>
    <t>○ 찾아가는 결혼이민자 다이음</t>
    <phoneticPr fontId="14" type="noConversion"/>
  </si>
  <si>
    <t>2021년도 임실군건강가정·다문화가족지원센터 예산총괄표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</si>
</sst>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rgb="FF000000"/>
      <name val="맑은 고딕"/>
    </font>
    <font>
      <sz val="11"/>
      <color rgb="FFFFFFFF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25"/>
      <color rgb="FF000000"/>
      <name val="HY헤드라인M"/>
      <family val="1"/>
      <charset val="129"/>
    </font>
    <font>
      <sz val="12"/>
      <color rgb="FF000000"/>
      <name val="맑은 고딕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25"/>
      <color rgb="FF000000"/>
      <name val="HY헤드라인M"/>
      <family val="1"/>
      <charset val="129"/>
    </font>
    <font>
      <b/>
      <sz val="12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9BBB59"/>
      </patternFill>
    </fill>
    <fill>
      <patternFill patternType="solid">
        <fgColor rgb="FFFDEADB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/>
      <bottom/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/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 style="medium">
        <color indexed="64"/>
      </top>
      <bottom/>
      <diagonal/>
    </border>
    <border diagonalUp="1" diagonalDown="1">
      <left/>
      <right style="medium">
        <color indexed="64"/>
      </right>
      <top/>
      <bottom/>
      <diagonal/>
    </border>
    <border diagonalUp="1" diagonalDown="1"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/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3" fillId="0" borderId="0">
      <alignment vertical="center"/>
    </xf>
    <xf numFmtId="0" fontId="1" fillId="2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Fill="1">
      <alignment vertical="center"/>
    </xf>
    <xf numFmtId="41" fontId="0" fillId="0" borderId="2" xfId="1" applyFont="1" applyBorder="1" applyAlignment="1">
      <alignment horizontal="center" vertical="center" wrapText="1"/>
    </xf>
    <xf numFmtId="41" fontId="0" fillId="0" borderId="3" xfId="1" applyFont="1" applyBorder="1" applyAlignment="1">
      <alignment horizontal="center" vertical="center"/>
    </xf>
    <xf numFmtId="41" fontId="2" fillId="0" borderId="0" xfId="1" applyFont="1" applyAlignment="1">
      <alignment horizontal="right" vertical="center"/>
    </xf>
    <xf numFmtId="0" fontId="0" fillId="0" borderId="4" xfId="0" applyBorder="1">
      <alignment vertical="center"/>
    </xf>
    <xf numFmtId="41" fontId="0" fillId="0" borderId="5" xfId="1" applyFont="1" applyBorder="1" applyAlignment="1">
      <alignment horizontal="left" vertical="center"/>
    </xf>
    <xf numFmtId="41" fontId="0" fillId="0" borderId="6" xfId="1" applyFont="1" applyBorder="1" applyAlignment="1">
      <alignment horizontal="left" vertical="center"/>
    </xf>
    <xf numFmtId="41" fontId="0" fillId="0" borderId="7" xfId="1" applyFont="1" applyBorder="1" applyAlignment="1">
      <alignment horizontal="left" vertical="center"/>
    </xf>
    <xf numFmtId="41" fontId="0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2" fillId="0" borderId="10" xfId="1" applyFont="1" applyBorder="1" applyAlignment="1">
      <alignment horizontal="right" vertical="center"/>
    </xf>
    <xf numFmtId="41" fontId="0" fillId="0" borderId="11" xfId="1" applyFont="1" applyBorder="1" applyAlignment="1">
      <alignment horizontal="right" vertical="center"/>
    </xf>
    <xf numFmtId="41" fontId="0" fillId="0" borderId="12" xfId="1" applyFont="1" applyBorder="1" applyAlignment="1">
      <alignment horizontal="right" vertical="center"/>
    </xf>
    <xf numFmtId="41" fontId="3" fillId="0" borderId="0" xfId="1" applyFont="1" applyAlignment="1">
      <alignment vertical="center"/>
    </xf>
    <xf numFmtId="41" fontId="4" fillId="0" borderId="13" xfId="1" applyFont="1" applyFill="1" applyBorder="1" applyAlignment="1">
      <alignment horizontal="right" vertical="center"/>
    </xf>
    <xf numFmtId="41" fontId="4" fillId="0" borderId="14" xfId="1" applyFont="1" applyFill="1" applyBorder="1" applyAlignment="1">
      <alignment horizontal="right" vertical="center"/>
    </xf>
    <xf numFmtId="41" fontId="4" fillId="0" borderId="13" xfId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13" xfId="1" applyNumberFormat="1" applyFont="1" applyBorder="1" applyAlignment="1">
      <alignment horizontal="center" vertical="center"/>
    </xf>
    <xf numFmtId="41" fontId="6" fillId="0" borderId="14" xfId="1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1" fontId="6" fillId="0" borderId="1" xfId="1" applyFont="1" applyBorder="1">
      <alignment vertical="center"/>
    </xf>
    <xf numFmtId="41" fontId="6" fillId="0" borderId="18" xfId="1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41" fontId="6" fillId="0" borderId="13" xfId="1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41" fontId="6" fillId="0" borderId="9" xfId="1" applyFont="1" applyBorder="1">
      <alignment vertical="center"/>
    </xf>
    <xf numFmtId="0" fontId="6" fillId="3" borderId="21" xfId="0" applyFont="1" applyFill="1" applyBorder="1" applyAlignment="1">
      <alignment horizontal="center" vertical="center"/>
    </xf>
    <xf numFmtId="41" fontId="6" fillId="3" borderId="22" xfId="1" applyFont="1" applyFill="1" applyBorder="1">
      <alignment vertical="center"/>
    </xf>
    <xf numFmtId="41" fontId="6" fillId="3" borderId="18" xfId="1" applyFont="1" applyFill="1" applyBorder="1">
      <alignment vertical="center"/>
    </xf>
    <xf numFmtId="41" fontId="7" fillId="3" borderId="13" xfId="1" applyNumberFormat="1" applyFont="1" applyFill="1" applyBorder="1" applyAlignment="1">
      <alignment horizontal="center" vertical="center"/>
    </xf>
    <xf numFmtId="41" fontId="7" fillId="3" borderId="14" xfId="1" applyNumberFormat="1" applyFont="1" applyFill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4" xfId="0" applyFont="1" applyBorder="1">
      <alignment vertical="center"/>
    </xf>
    <xf numFmtId="41" fontId="0" fillId="0" borderId="5" xfId="1" applyFont="1" applyFill="1" applyBorder="1" applyAlignment="1">
      <alignment horizontal="left" vertical="center"/>
    </xf>
    <xf numFmtId="41" fontId="2" fillId="0" borderId="10" xfId="1" applyFon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41" fontId="4" fillId="0" borderId="13" xfId="1" applyFont="1" applyBorder="1">
      <alignment vertical="center"/>
    </xf>
    <xf numFmtId="41" fontId="0" fillId="0" borderId="12" xfId="1" applyFont="1" applyBorder="1">
      <alignment vertical="center"/>
    </xf>
    <xf numFmtId="41" fontId="0" fillId="0" borderId="1" xfId="1" applyFont="1" applyBorder="1">
      <alignment vertical="center"/>
    </xf>
    <xf numFmtId="41" fontId="0" fillId="0" borderId="9" xfId="1" applyFont="1" applyBorder="1">
      <alignment vertical="center"/>
    </xf>
    <xf numFmtId="41" fontId="0" fillId="0" borderId="8" xfId="1" applyFont="1" applyFill="1" applyBorder="1" applyAlignment="1">
      <alignment horizontal="center" vertical="center"/>
    </xf>
    <xf numFmtId="41" fontId="0" fillId="0" borderId="11" xfId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41" fontId="4" fillId="0" borderId="18" xfId="1" applyFont="1" applyFill="1" applyBorder="1" applyAlignment="1">
      <alignment horizontal="right" vertical="center"/>
    </xf>
    <xf numFmtId="0" fontId="0" fillId="0" borderId="6" xfId="0" applyBorder="1">
      <alignment vertical="center"/>
    </xf>
    <xf numFmtId="41" fontId="0" fillId="0" borderId="10" xfId="1" applyFont="1" applyBorder="1">
      <alignment vertical="center"/>
    </xf>
    <xf numFmtId="41" fontId="0" fillId="0" borderId="10" xfId="1" applyFont="1" applyBorder="1" applyAlignment="1">
      <alignment horizontal="center" vertical="center"/>
    </xf>
    <xf numFmtId="0" fontId="7" fillId="4" borderId="17" xfId="1" applyNumberFormat="1" applyFont="1" applyFill="1" applyBorder="1" applyAlignment="1">
      <alignment horizontal="center" vertical="center"/>
    </xf>
    <xf numFmtId="41" fontId="4" fillId="0" borderId="1" xfId="1" applyFont="1" applyBorder="1">
      <alignment vertical="center"/>
    </xf>
    <xf numFmtId="41" fontId="0" fillId="0" borderId="10" xfId="1" applyFont="1" applyBorder="1" applyAlignment="1">
      <alignment horizontal="right" vertical="center"/>
    </xf>
    <xf numFmtId="41" fontId="0" fillId="0" borderId="8" xfId="1" applyFont="1" applyBorder="1">
      <alignment vertical="center"/>
    </xf>
    <xf numFmtId="41" fontId="2" fillId="0" borderId="11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" xfId="1" applyNumberFormat="1" applyFont="1" applyFill="1" applyBorder="1" applyAlignment="1" applyProtection="1">
      <alignment horizontal="center" vertical="center"/>
    </xf>
    <xf numFmtId="41" fontId="0" fillId="0" borderId="8" xfId="1" applyNumberFormat="1" applyFont="1" applyFill="1" applyBorder="1" applyAlignment="1" applyProtection="1">
      <alignment horizontal="center" vertical="center"/>
    </xf>
    <xf numFmtId="41" fontId="0" fillId="0" borderId="6" xfId="1" applyFont="1" applyFill="1" applyBorder="1" applyAlignment="1">
      <alignment horizontal="left" vertical="center"/>
    </xf>
    <xf numFmtId="41" fontId="2" fillId="0" borderId="11" xfId="1" applyFont="1" applyFill="1" applyBorder="1" applyAlignment="1">
      <alignment horizontal="right" vertical="center"/>
    </xf>
    <xf numFmtId="41" fontId="0" fillId="0" borderId="10" xfId="1" applyFont="1" applyFill="1" applyBorder="1" applyAlignment="1">
      <alignment horizontal="center" vertical="center"/>
    </xf>
    <xf numFmtId="41" fontId="0" fillId="0" borderId="9" xfId="1" applyFont="1" applyFill="1" applyBorder="1" applyAlignment="1">
      <alignment horizontal="center" vertical="center"/>
    </xf>
    <xf numFmtId="41" fontId="0" fillId="0" borderId="0" xfId="1" applyFont="1" applyFill="1" applyBorder="1" applyAlignment="1">
      <alignment horizontal="center" vertical="center"/>
    </xf>
    <xf numFmtId="41" fontId="0" fillId="0" borderId="12" xfId="1" applyFont="1" applyFill="1" applyBorder="1" applyAlignment="1">
      <alignment horizontal="right" vertical="center"/>
    </xf>
    <xf numFmtId="41" fontId="6" fillId="0" borderId="13" xfId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41" fontId="9" fillId="3" borderId="13" xfId="1" applyFont="1" applyFill="1" applyBorder="1" applyAlignment="1">
      <alignment horizontal="right" vertical="center"/>
    </xf>
    <xf numFmtId="41" fontId="9" fillId="3" borderId="14" xfId="1" applyFont="1" applyFill="1" applyBorder="1" applyAlignment="1">
      <alignment horizontal="right" vertical="center"/>
    </xf>
    <xf numFmtId="41" fontId="10" fillId="2" borderId="13" xfId="2" applyNumberFormat="1" applyFont="1" applyBorder="1" applyAlignment="1">
      <alignment horizontal="right" vertical="center"/>
    </xf>
    <xf numFmtId="41" fontId="10" fillId="2" borderId="14" xfId="2" applyNumberFormat="1" applyFont="1" applyBorder="1" applyAlignment="1">
      <alignment horizontal="right" vertical="center"/>
    </xf>
    <xf numFmtId="41" fontId="9" fillId="2" borderId="13" xfId="2" applyNumberFormat="1" applyFont="1" applyBorder="1" applyAlignment="1">
      <alignment horizontal="right" vertical="center"/>
    </xf>
    <xf numFmtId="41" fontId="4" fillId="0" borderId="22" xfId="1" applyNumberFormat="1" applyFont="1" applyFill="1" applyBorder="1" applyAlignment="1" applyProtection="1">
      <alignment vertical="center"/>
    </xf>
    <xf numFmtId="0" fontId="0" fillId="0" borderId="0" xfId="0" applyBorder="1">
      <alignment vertical="center"/>
    </xf>
    <xf numFmtId="41" fontId="0" fillId="0" borderId="0" xfId="1" applyNumberFormat="1" applyFont="1" applyFill="1" applyBorder="1" applyAlignment="1" applyProtection="1">
      <alignment vertical="center"/>
    </xf>
    <xf numFmtId="41" fontId="0" fillId="0" borderId="7" xfId="1" applyNumberFormat="1" applyFont="1" applyFill="1" applyBorder="1" applyAlignment="1" applyProtection="1">
      <alignment horizontal="left" vertical="center"/>
    </xf>
    <xf numFmtId="41" fontId="0" fillId="0" borderId="12" xfId="1" applyNumberFormat="1" applyFont="1" applyFill="1" applyBorder="1" applyAlignment="1" applyProtection="1">
      <alignment horizontal="right" vertical="center"/>
    </xf>
    <xf numFmtId="41" fontId="0" fillId="0" borderId="9" xfId="1" applyNumberFormat="1" applyFont="1" applyFill="1" applyBorder="1" applyAlignment="1" applyProtection="1">
      <alignment horizontal="center" vertical="center"/>
    </xf>
    <xf numFmtId="41" fontId="4" fillId="0" borderId="0" xfId="1" applyNumberFormat="1" applyFont="1" applyFill="1" applyBorder="1" applyAlignment="1" applyProtection="1">
      <alignment horizontal="center" vertical="center"/>
    </xf>
    <xf numFmtId="41" fontId="4" fillId="0" borderId="0" xfId="1" applyNumberFormat="1" applyFont="1" applyFill="1" applyBorder="1" applyAlignment="1" applyProtection="1">
      <alignment vertical="center"/>
    </xf>
    <xf numFmtId="41" fontId="0" fillId="0" borderId="5" xfId="1" applyFont="1" applyFill="1" applyBorder="1" applyAlignment="1" applyProtection="1">
      <alignment horizontal="left" vertical="center"/>
    </xf>
    <xf numFmtId="41" fontId="2" fillId="0" borderId="10" xfId="1" applyFont="1" applyFill="1" applyBorder="1" applyAlignment="1" applyProtection="1">
      <alignment horizontal="right" vertical="center"/>
    </xf>
    <xf numFmtId="41" fontId="0" fillId="0" borderId="7" xfId="1" applyFont="1" applyFill="1" applyBorder="1" applyAlignment="1" applyProtection="1">
      <alignment horizontal="left" vertical="center"/>
    </xf>
    <xf numFmtId="41" fontId="0" fillId="0" borderId="12" xfId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center" vertical="center"/>
    </xf>
    <xf numFmtId="41" fontId="0" fillId="0" borderId="10" xfId="1" applyFont="1" applyFill="1" applyBorder="1" applyAlignment="1" applyProtection="1">
      <alignment horizontal="right" vertical="center"/>
    </xf>
    <xf numFmtId="0" fontId="0" fillId="0" borderId="9" xfId="0" applyFont="1" applyFill="1" applyBorder="1" applyAlignment="1" applyProtection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4" fillId="0" borderId="36" xfId="1" applyNumberFormat="1" applyFont="1" applyFill="1" applyBorder="1" applyAlignment="1" applyProtection="1">
      <alignment horizontal="right" vertical="center"/>
    </xf>
    <xf numFmtId="41" fontId="0" fillId="0" borderId="1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13" fillId="0" borderId="6" xfId="1" applyFont="1" applyBorder="1" applyAlignment="1">
      <alignment horizontal="left" vertical="center"/>
    </xf>
    <xf numFmtId="41" fontId="13" fillId="0" borderId="5" xfId="1" applyFont="1" applyFill="1" applyBorder="1" applyAlignment="1" applyProtection="1">
      <alignment horizontal="left" vertical="center"/>
    </xf>
    <xf numFmtId="41" fontId="13" fillId="0" borderId="7" xfId="1" applyFont="1" applyFill="1" applyBorder="1" applyAlignment="1" applyProtection="1">
      <alignment horizontal="left" vertical="center"/>
    </xf>
    <xf numFmtId="41" fontId="13" fillId="0" borderId="0" xfId="1" applyFont="1">
      <alignment vertical="center"/>
    </xf>
    <xf numFmtId="0" fontId="13" fillId="0" borderId="0" xfId="0" applyFont="1">
      <alignment vertical="center"/>
    </xf>
    <xf numFmtId="41" fontId="13" fillId="0" borderId="7" xfId="1" applyFont="1" applyBorder="1" applyAlignment="1">
      <alignment horizontal="left" vertical="center"/>
    </xf>
    <xf numFmtId="41" fontId="0" fillId="0" borderId="41" xfId="1" applyFont="1" applyBorder="1" applyAlignment="1">
      <alignment horizontal="right" vertical="center"/>
    </xf>
    <xf numFmtId="41" fontId="0" fillId="0" borderId="42" xfId="1" applyFont="1" applyBorder="1" applyAlignment="1">
      <alignment horizontal="center" vertical="center"/>
    </xf>
    <xf numFmtId="41" fontId="0" fillId="0" borderId="43" xfId="1" applyFont="1" applyBorder="1" applyAlignment="1">
      <alignment horizontal="left" vertical="center"/>
    </xf>
    <xf numFmtId="41" fontId="0" fillId="0" borderId="44" xfId="1" applyFont="1" applyBorder="1" applyAlignment="1">
      <alignment horizontal="left" vertical="center"/>
    </xf>
    <xf numFmtId="41" fontId="0" fillId="0" borderId="45" xfId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0" fontId="6" fillId="3" borderId="27" xfId="1" applyNumberFormat="1" applyFont="1" applyFill="1" applyBorder="1" applyAlignment="1">
      <alignment horizontal="center" vertical="center" wrapText="1"/>
    </xf>
    <xf numFmtId="0" fontId="6" fillId="3" borderId="20" xfId="1" applyNumberFormat="1" applyFont="1" applyFill="1" applyBorder="1" applyAlignment="1">
      <alignment horizontal="center" vertical="center" wrapText="1"/>
    </xf>
    <xf numFmtId="0" fontId="6" fillId="3" borderId="12" xfId="1" applyNumberFormat="1" applyFont="1" applyFill="1" applyBorder="1" applyAlignment="1">
      <alignment horizontal="center" vertical="center" wrapText="1"/>
    </xf>
    <xf numFmtId="0" fontId="6" fillId="0" borderId="28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30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41" fontId="4" fillId="0" borderId="34" xfId="1" applyNumberFormat="1" applyFont="1" applyFill="1" applyBorder="1" applyAlignment="1" applyProtection="1">
      <alignment horizontal="center" vertical="center"/>
    </xf>
    <xf numFmtId="41" fontId="4" fillId="0" borderId="35" xfId="1" applyNumberFormat="1" applyFont="1" applyFill="1" applyBorder="1" applyAlignment="1" applyProtection="1">
      <alignment horizontal="center" vertical="center"/>
    </xf>
    <xf numFmtId="41" fontId="4" fillId="0" borderId="31" xfId="1" applyFont="1" applyFill="1" applyBorder="1" applyAlignment="1">
      <alignment horizontal="center" vertical="center"/>
    </xf>
    <xf numFmtId="41" fontId="4" fillId="0" borderId="13" xfId="1" applyFont="1" applyFill="1" applyBorder="1" applyAlignment="1">
      <alignment horizontal="center" vertical="center"/>
    </xf>
    <xf numFmtId="41" fontId="10" fillId="2" borderId="31" xfId="2" applyNumberFormat="1" applyFont="1" applyBorder="1" applyAlignment="1">
      <alignment horizontal="center" vertical="center"/>
    </xf>
    <xf numFmtId="41" fontId="10" fillId="2" borderId="13" xfId="2" applyNumberFormat="1" applyFont="1" applyBorder="1" applyAlignment="1">
      <alignment horizontal="center" vertical="center"/>
    </xf>
    <xf numFmtId="41" fontId="4" fillId="0" borderId="40" xfId="1" applyFont="1" applyBorder="1" applyAlignment="1">
      <alignment horizontal="center" vertical="center"/>
    </xf>
    <xf numFmtId="41" fontId="4" fillId="0" borderId="39" xfId="1" applyFont="1" applyBorder="1" applyAlignment="1">
      <alignment horizontal="center" vertical="center"/>
    </xf>
    <xf numFmtId="41" fontId="4" fillId="0" borderId="37" xfId="1" applyFont="1" applyBorder="1" applyAlignment="1">
      <alignment horizontal="center" vertical="center"/>
    </xf>
    <xf numFmtId="41" fontId="4" fillId="0" borderId="38" xfId="1" applyFont="1" applyBorder="1" applyAlignment="1">
      <alignment horizontal="center" vertical="center"/>
    </xf>
    <xf numFmtId="41" fontId="4" fillId="0" borderId="31" xfId="1" applyFont="1" applyBorder="1" applyAlignment="1">
      <alignment horizontal="center" vertical="center"/>
    </xf>
    <xf numFmtId="41" fontId="4" fillId="0" borderId="13" xfId="1" applyFont="1" applyBorder="1" applyAlignment="1">
      <alignment horizontal="center" vertical="center"/>
    </xf>
    <xf numFmtId="41" fontId="4" fillId="0" borderId="31" xfId="1" applyFont="1" applyFill="1" applyBorder="1" applyAlignment="1">
      <alignment horizontal="center" vertical="center" wrapText="1"/>
    </xf>
    <xf numFmtId="41" fontId="4" fillId="0" borderId="37" xfId="1" applyFont="1" applyFill="1" applyBorder="1" applyAlignment="1">
      <alignment horizontal="center" vertical="center"/>
    </xf>
    <xf numFmtId="41" fontId="4" fillId="0" borderId="38" xfId="1" applyFont="1" applyFill="1" applyBorder="1" applyAlignment="1">
      <alignment horizontal="center" vertical="center"/>
    </xf>
    <xf numFmtId="41" fontId="9" fillId="3" borderId="31" xfId="1" applyFont="1" applyFill="1" applyBorder="1" applyAlignment="1">
      <alignment horizontal="center" vertical="center"/>
    </xf>
    <xf numFmtId="41" fontId="9" fillId="3" borderId="13" xfId="1" applyFont="1" applyFill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0" fillId="0" borderId="32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4" fillId="0" borderId="37" xfId="1" applyFont="1" applyFill="1" applyBorder="1" applyAlignment="1">
      <alignment horizontal="center" vertical="center" wrapText="1"/>
    </xf>
    <xf numFmtId="41" fontId="4" fillId="0" borderId="38" xfId="1" applyFont="1" applyFill="1" applyBorder="1" applyAlignment="1">
      <alignment horizontal="center" vertical="center" wrapText="1"/>
    </xf>
    <xf numFmtId="41" fontId="9" fillId="2" borderId="33" xfId="2" applyNumberFormat="1" applyFont="1" applyFill="1" applyBorder="1" applyAlignment="1" applyProtection="1">
      <alignment horizontal="center" vertical="center"/>
    </xf>
    <xf numFmtId="41" fontId="9" fillId="2" borderId="26" xfId="2" applyNumberFormat="1" applyFont="1" applyFill="1" applyBorder="1" applyAlignment="1" applyProtection="1">
      <alignment horizontal="center" vertical="center"/>
    </xf>
    <xf numFmtId="41" fontId="9" fillId="2" borderId="19" xfId="2" applyNumberFormat="1" applyFont="1" applyFill="1" applyBorder="1" applyAlignment="1" applyProtection="1">
      <alignment horizontal="center" vertical="center"/>
    </xf>
    <xf numFmtId="41" fontId="9" fillId="2" borderId="33" xfId="2" applyNumberFormat="1" applyFont="1" applyFill="1" applyBorder="1" applyAlignment="1">
      <alignment horizontal="center" vertical="center"/>
    </xf>
    <xf numFmtId="41" fontId="9" fillId="2" borderId="26" xfId="2" applyNumberFormat="1" applyFont="1" applyFill="1" applyBorder="1" applyAlignment="1">
      <alignment horizontal="center" vertical="center"/>
    </xf>
    <xf numFmtId="41" fontId="9" fillId="2" borderId="19" xfId="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41" fontId="9" fillId="2" borderId="33" xfId="2" applyNumberFormat="1" applyFont="1" applyBorder="1" applyAlignment="1">
      <alignment horizontal="center" vertical="center"/>
    </xf>
    <xf numFmtId="41" fontId="9" fillId="2" borderId="26" xfId="2" applyNumberFormat="1" applyFont="1" applyBorder="1" applyAlignment="1">
      <alignment horizontal="center" vertical="center"/>
    </xf>
    <xf numFmtId="41" fontId="9" fillId="2" borderId="19" xfId="2" applyNumberFormat="1" applyFont="1" applyBorder="1" applyAlignment="1">
      <alignment horizontal="center" vertical="center"/>
    </xf>
    <xf numFmtId="41" fontId="0" fillId="0" borderId="13" xfId="1" applyFont="1" applyBorder="1" applyAlignment="1">
      <alignment horizontal="left" vertical="center"/>
    </xf>
    <xf numFmtId="41" fontId="0" fillId="0" borderId="1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0" borderId="1" xfId="1" applyFont="1" applyBorder="1" applyAlignment="1">
      <alignment horizontal="left" vertical="center"/>
    </xf>
    <xf numFmtId="41" fontId="0" fillId="0" borderId="9" xfId="1" applyFont="1" applyBorder="1" applyAlignment="1">
      <alignment horizontal="left" vertical="center"/>
    </xf>
    <xf numFmtId="41" fontId="0" fillId="0" borderId="8" xfId="1" applyFont="1" applyBorder="1" applyAlignment="1">
      <alignment horizontal="center" vertical="center"/>
    </xf>
    <xf numFmtId="41" fontId="2" fillId="0" borderId="20" xfId="1" applyFont="1" applyBorder="1" applyAlignment="1">
      <alignment horizontal="right" vertical="center"/>
    </xf>
    <xf numFmtId="41" fontId="4" fillId="0" borderId="33" xfId="1" applyFont="1" applyBorder="1" applyAlignment="1">
      <alignment horizontal="center" vertical="center"/>
    </xf>
    <xf numFmtId="41" fontId="4" fillId="0" borderId="26" xfId="1" applyFont="1" applyBorder="1" applyAlignment="1">
      <alignment horizontal="center" vertical="center"/>
    </xf>
    <xf numFmtId="41" fontId="4" fillId="0" borderId="19" xfId="1" applyFont="1" applyBorder="1" applyAlignment="1">
      <alignment horizontal="center" vertical="center"/>
    </xf>
    <xf numFmtId="41" fontId="4" fillId="0" borderId="13" xfId="1" applyFont="1" applyBorder="1" applyAlignment="1">
      <alignment horizontal="center" vertical="center" wrapText="1"/>
    </xf>
    <xf numFmtId="41" fontId="9" fillId="3" borderId="33" xfId="1" applyFont="1" applyFill="1" applyBorder="1" applyAlignment="1">
      <alignment horizontal="center" vertical="center"/>
    </xf>
    <xf numFmtId="41" fontId="9" fillId="3" borderId="26" xfId="1" applyFont="1" applyFill="1" applyBorder="1" applyAlignment="1">
      <alignment horizontal="center" vertical="center"/>
    </xf>
    <xf numFmtId="41" fontId="9" fillId="3" borderId="19" xfId="1" applyFont="1" applyFill="1" applyBorder="1" applyAlignment="1">
      <alignment horizontal="center" vertical="center"/>
    </xf>
    <xf numFmtId="41" fontId="0" fillId="0" borderId="5" xfId="1" applyNumberFormat="1" applyFont="1" applyFill="1" applyBorder="1" applyAlignment="1" applyProtection="1">
      <alignment horizontal="center" vertical="center"/>
    </xf>
    <xf numFmtId="41" fontId="0" fillId="0" borderId="6" xfId="1" applyNumberFormat="1" applyFont="1" applyFill="1" applyBorder="1" applyAlignment="1" applyProtection="1">
      <alignment horizontal="center" vertical="center"/>
    </xf>
    <xf numFmtId="41" fontId="0" fillId="0" borderId="7" xfId="1" applyNumberFormat="1" applyFont="1" applyFill="1" applyBorder="1" applyAlignment="1" applyProtection="1">
      <alignment horizontal="center" vertical="center"/>
    </xf>
    <xf numFmtId="41" fontId="0" fillId="0" borderId="1" xfId="1" applyNumberFormat="1" applyFont="1" applyFill="1" applyBorder="1" applyAlignment="1" applyProtection="1">
      <alignment horizontal="left" vertical="center"/>
    </xf>
    <xf numFmtId="41" fontId="0" fillId="0" borderId="8" xfId="1" applyNumberFormat="1" applyFont="1" applyFill="1" applyBorder="1" applyAlignment="1" applyProtection="1">
      <alignment horizontal="left" vertical="center"/>
    </xf>
    <xf numFmtId="41" fontId="0" fillId="0" borderId="9" xfId="1" applyNumberFormat="1" applyFont="1" applyFill="1" applyBorder="1" applyAlignment="1" applyProtection="1">
      <alignment horizontal="left" vertical="center"/>
    </xf>
    <xf numFmtId="41" fontId="0" fillId="0" borderId="8" xfId="1" applyFont="1" applyBorder="1" applyAlignment="1">
      <alignment horizontal="left" vertical="center"/>
    </xf>
  </cellXfs>
  <cellStyles count="3">
    <cellStyle name="강조색3" xfId="2" xr:uid="{00000000-0005-0000-0000-000000000000}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6"/>
  <sheetViews>
    <sheetView tabSelected="1" zoomScaleNormal="100" zoomScaleSheetLayoutView="75" workbookViewId="0">
      <selection activeCell="C11" sqref="C11"/>
    </sheetView>
  </sheetViews>
  <sheetFormatPr defaultColWidth="9" defaultRowHeight="13.5" x14ac:dyDescent="0.3"/>
  <cols>
    <col min="1" max="3" width="7.625" style="22" customWidth="1"/>
    <col min="4" max="6" width="15.625" style="22" customWidth="1"/>
    <col min="7" max="7" width="2.25" style="22" customWidth="1"/>
    <col min="8" max="8" width="10" style="22" customWidth="1"/>
    <col min="9" max="11" width="15.625" style="22" customWidth="1"/>
    <col min="12" max="16384" width="9" style="22"/>
  </cols>
  <sheetData>
    <row r="1" spans="1:12" ht="15" customHeight="1" x14ac:dyDescent="0.3">
      <c r="A1" s="113"/>
      <c r="B1" s="113"/>
      <c r="C1" s="113"/>
      <c r="D1" s="113"/>
    </row>
    <row r="2" spans="1:12" ht="30" customHeight="1" x14ac:dyDescent="0.3">
      <c r="A2" s="123" t="s">
        <v>123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30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15" customHeight="1" x14ac:dyDescent="0.3">
      <c r="A4" s="124" t="s">
        <v>0</v>
      </c>
      <c r="B4" s="124"/>
      <c r="C4" s="124"/>
      <c r="D4" s="124"/>
      <c r="E4" s="124"/>
      <c r="F4" s="124"/>
      <c r="H4" s="23" t="s">
        <v>53</v>
      </c>
      <c r="I4" s="24"/>
      <c r="J4" s="24"/>
      <c r="K4" s="23" t="s">
        <v>40</v>
      </c>
    </row>
    <row r="5" spans="1:12" ht="31.5" customHeight="1" x14ac:dyDescent="0.3">
      <c r="A5" s="120" t="s">
        <v>31</v>
      </c>
      <c r="B5" s="121"/>
      <c r="C5" s="122"/>
      <c r="D5" s="6" t="s">
        <v>76</v>
      </c>
      <c r="E5" s="6" t="s">
        <v>23</v>
      </c>
      <c r="F5" s="7" t="s">
        <v>10</v>
      </c>
      <c r="G5" s="25"/>
      <c r="H5" s="26" t="s">
        <v>31</v>
      </c>
      <c r="I5" s="6" t="s">
        <v>76</v>
      </c>
      <c r="J5" s="6" t="s">
        <v>23</v>
      </c>
      <c r="K5" s="7" t="s">
        <v>10</v>
      </c>
      <c r="L5" s="27"/>
    </row>
    <row r="6" spans="1:12" ht="31.5" customHeight="1" x14ac:dyDescent="0.3">
      <c r="A6" s="114" t="s">
        <v>33</v>
      </c>
      <c r="B6" s="115"/>
      <c r="C6" s="116"/>
      <c r="D6" s="28">
        <f>세입명세서!C4</f>
        <v>1042927</v>
      </c>
      <c r="E6" s="75">
        <f>세입명세서!D4</f>
        <v>1021525</v>
      </c>
      <c r="F6" s="29">
        <f>세입명세서!E4</f>
        <v>21402</v>
      </c>
      <c r="G6" s="25"/>
      <c r="H6" s="30" t="s">
        <v>34</v>
      </c>
      <c r="I6" s="31">
        <v>533699</v>
      </c>
      <c r="J6" s="31">
        <v>505962</v>
      </c>
      <c r="K6" s="32">
        <f>I6-J6</f>
        <v>27737</v>
      </c>
      <c r="L6" s="27"/>
    </row>
    <row r="7" spans="1:12" ht="31.5" customHeight="1" x14ac:dyDescent="0.3">
      <c r="A7" s="117" t="s">
        <v>39</v>
      </c>
      <c r="B7" s="118"/>
      <c r="C7" s="119"/>
      <c r="D7" s="40">
        <f>D6</f>
        <v>1042927</v>
      </c>
      <c r="E7" s="40">
        <f>E6</f>
        <v>1021525</v>
      </c>
      <c r="F7" s="41">
        <f>F6</f>
        <v>21402</v>
      </c>
      <c r="G7" s="25"/>
      <c r="H7" s="33" t="s">
        <v>52</v>
      </c>
      <c r="I7" s="34">
        <f>세출명세서!D22</f>
        <v>1000</v>
      </c>
      <c r="J7" s="34">
        <f>세출명세서!E22</f>
        <v>4500</v>
      </c>
      <c r="K7" s="32">
        <f>I7-J7</f>
        <v>-3500</v>
      </c>
      <c r="L7" s="27"/>
    </row>
    <row r="8" spans="1:12" ht="31.5" customHeight="1" x14ac:dyDescent="0.3">
      <c r="A8" s="59"/>
      <c r="G8" s="44"/>
      <c r="H8" s="35" t="s">
        <v>36</v>
      </c>
      <c r="I8" s="36">
        <v>508228</v>
      </c>
      <c r="J8" s="36">
        <v>511063</v>
      </c>
      <c r="K8" s="32">
        <f>I8-J8</f>
        <v>-2835</v>
      </c>
      <c r="L8" s="27"/>
    </row>
    <row r="9" spans="1:12" ht="31.5" customHeight="1" x14ac:dyDescent="0.3">
      <c r="A9" s="43"/>
      <c r="B9" s="43"/>
      <c r="C9" s="43"/>
      <c r="D9" s="43"/>
      <c r="G9" s="44"/>
      <c r="H9" s="37" t="s">
        <v>39</v>
      </c>
      <c r="I9" s="38">
        <f>SUM(I6:I8)</f>
        <v>1042927</v>
      </c>
      <c r="J9" s="38">
        <f>SUM(J6:J8)</f>
        <v>1021525</v>
      </c>
      <c r="K9" s="39">
        <f>I9-J9</f>
        <v>21402</v>
      </c>
      <c r="L9" s="27"/>
    </row>
    <row r="10" spans="1:12" ht="26.25" customHeight="1" x14ac:dyDescent="0.3">
      <c r="C10" s="43"/>
      <c r="D10" s="43"/>
      <c r="H10" s="27"/>
      <c r="I10" s="27"/>
      <c r="J10" s="27"/>
      <c r="K10" s="42"/>
      <c r="L10" s="27"/>
    </row>
    <row r="11" spans="1:12" x14ac:dyDescent="0.3">
      <c r="I11" s="27"/>
    </row>
    <row r="16" spans="1:12" x14ac:dyDescent="0.3">
      <c r="E16" s="76"/>
    </row>
  </sheetData>
  <mergeCells count="6">
    <mergeCell ref="A1:D1"/>
    <mergeCell ref="A6:C6"/>
    <mergeCell ref="A7:C7"/>
    <mergeCell ref="A5:C5"/>
    <mergeCell ref="A2:K2"/>
    <mergeCell ref="A4:F4"/>
  </mergeCells>
  <phoneticPr fontId="14" type="noConversion"/>
  <pageMargins left="0.69972223043441772" right="0.69972223043441772" top="0.75" bottom="0.75" header="0.30000001192092896" footer="0.30000001192092896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51"/>
  <sheetViews>
    <sheetView zoomScale="85" zoomScaleNormal="85" zoomScaleSheetLayoutView="115" workbookViewId="0">
      <pane xSplit="2" ySplit="4" topLeftCell="C14" activePane="bottomRight" state="frozen"/>
      <selection pane="topRight"/>
      <selection pane="bottomLeft"/>
      <selection pane="bottomRight" sqref="A1:E27"/>
    </sheetView>
  </sheetViews>
  <sheetFormatPr defaultColWidth="9" defaultRowHeight="16.5" x14ac:dyDescent="0.3"/>
  <cols>
    <col min="1" max="1" width="13.75" customWidth="1"/>
    <col min="2" max="2" width="23.875" customWidth="1"/>
    <col min="3" max="5" width="25" customWidth="1"/>
  </cols>
  <sheetData>
    <row r="1" spans="1:6" ht="32.25" x14ac:dyDescent="0.3">
      <c r="A1" s="142" t="s">
        <v>96</v>
      </c>
      <c r="B1" s="142"/>
      <c r="C1" s="142"/>
      <c r="D1" s="142"/>
      <c r="E1" s="142"/>
      <c r="F1" s="18"/>
    </row>
    <row r="2" spans="1:6" ht="17.25" thickBot="1" x14ac:dyDescent="0.35">
      <c r="E2" s="1" t="s">
        <v>26</v>
      </c>
    </row>
    <row r="3" spans="1:6" ht="36" customHeight="1" x14ac:dyDescent="0.3">
      <c r="A3" s="143" t="s">
        <v>45</v>
      </c>
      <c r="B3" s="144"/>
      <c r="C3" s="6" t="s">
        <v>76</v>
      </c>
      <c r="D3" s="6" t="s">
        <v>23</v>
      </c>
      <c r="E3" s="7" t="s">
        <v>10</v>
      </c>
    </row>
    <row r="4" spans="1:6" ht="36" customHeight="1" x14ac:dyDescent="0.3">
      <c r="A4" s="140" t="s">
        <v>38</v>
      </c>
      <c r="B4" s="141"/>
      <c r="C4" s="77">
        <f>SUM(C5,C13,C21)</f>
        <v>1042927</v>
      </c>
      <c r="D4" s="77">
        <f>SUM(D5,D13,D21)</f>
        <v>1021525</v>
      </c>
      <c r="E4" s="78">
        <f>C4-D4</f>
        <v>21402</v>
      </c>
      <c r="F4" s="9"/>
    </row>
    <row r="5" spans="1:6" ht="36" customHeight="1" x14ac:dyDescent="0.3">
      <c r="A5" s="129" t="s">
        <v>59</v>
      </c>
      <c r="B5" s="130"/>
      <c r="C5" s="79">
        <f>SUM(C6:C12)</f>
        <v>792654</v>
      </c>
      <c r="D5" s="79">
        <f>SUM(D6:D12)</f>
        <v>776625</v>
      </c>
      <c r="E5" s="80">
        <f>SUM(E6:E12)</f>
        <v>16029</v>
      </c>
    </row>
    <row r="6" spans="1:6" s="5" customFormat="1" ht="36" customHeight="1" x14ac:dyDescent="0.3">
      <c r="A6" s="127" t="s">
        <v>27</v>
      </c>
      <c r="B6" s="128"/>
      <c r="C6" s="19">
        <v>259280</v>
      </c>
      <c r="D6" s="19">
        <v>259300</v>
      </c>
      <c r="E6" s="20">
        <f>C6-D6</f>
        <v>-20</v>
      </c>
    </row>
    <row r="7" spans="1:6" s="5" customFormat="1" ht="36" customHeight="1" x14ac:dyDescent="0.3">
      <c r="A7" s="127" t="s">
        <v>107</v>
      </c>
      <c r="B7" s="128"/>
      <c r="C7" s="19">
        <v>30050</v>
      </c>
      <c r="D7" s="19">
        <v>27509</v>
      </c>
      <c r="E7" s="20">
        <f t="shared" ref="E7:E12" si="0">C7-D7</f>
        <v>2541</v>
      </c>
    </row>
    <row r="8" spans="1:6" s="5" customFormat="1" ht="36" customHeight="1" x14ac:dyDescent="0.3">
      <c r="A8" s="127" t="s">
        <v>108</v>
      </c>
      <c r="B8" s="128"/>
      <c r="C8" s="19">
        <v>34680</v>
      </c>
      <c r="D8" s="19">
        <v>32820</v>
      </c>
      <c r="E8" s="20">
        <f t="shared" si="0"/>
        <v>1860</v>
      </c>
    </row>
    <row r="9" spans="1:6" s="5" customFormat="1" ht="36" customHeight="1" x14ac:dyDescent="0.3">
      <c r="A9" s="137" t="s">
        <v>106</v>
      </c>
      <c r="B9" s="128"/>
      <c r="C9" s="19">
        <v>70144</v>
      </c>
      <c r="D9" s="19">
        <v>65496</v>
      </c>
      <c r="E9" s="20">
        <f t="shared" si="0"/>
        <v>4648</v>
      </c>
    </row>
    <row r="10" spans="1:6" s="5" customFormat="1" ht="36" customHeight="1" x14ac:dyDescent="0.3">
      <c r="A10" s="145" t="s">
        <v>110</v>
      </c>
      <c r="B10" s="146"/>
      <c r="C10" s="19">
        <v>0</v>
      </c>
      <c r="D10" s="19">
        <v>3000</v>
      </c>
      <c r="E10" s="20">
        <f t="shared" si="0"/>
        <v>-3000</v>
      </c>
    </row>
    <row r="11" spans="1:6" ht="36" customHeight="1" x14ac:dyDescent="0.3">
      <c r="A11" s="135" t="s">
        <v>109</v>
      </c>
      <c r="B11" s="136"/>
      <c r="C11" s="21">
        <v>15500</v>
      </c>
      <c r="D11" s="21">
        <v>15500</v>
      </c>
      <c r="E11" s="20">
        <f t="shared" si="0"/>
        <v>0</v>
      </c>
    </row>
    <row r="12" spans="1:6" ht="36" customHeight="1" x14ac:dyDescent="0.3">
      <c r="A12" s="135" t="s">
        <v>4</v>
      </c>
      <c r="B12" s="136"/>
      <c r="C12" s="21">
        <v>383000</v>
      </c>
      <c r="D12" s="21">
        <v>373000</v>
      </c>
      <c r="E12" s="20">
        <f t="shared" si="0"/>
        <v>10000</v>
      </c>
    </row>
    <row r="13" spans="1:6" ht="36" customHeight="1" x14ac:dyDescent="0.3">
      <c r="A13" s="129" t="s">
        <v>51</v>
      </c>
      <c r="B13" s="130"/>
      <c r="C13" s="79">
        <f>SUM(C14:C20)</f>
        <v>186453</v>
      </c>
      <c r="D13" s="79">
        <f>SUM(D14:D20)</f>
        <v>185600</v>
      </c>
      <c r="E13" s="80">
        <f>SUM(E14:E20)</f>
        <v>853</v>
      </c>
    </row>
    <row r="14" spans="1:6" s="5" customFormat="1" ht="36" customHeight="1" x14ac:dyDescent="0.3">
      <c r="A14" s="137" t="s">
        <v>105</v>
      </c>
      <c r="B14" s="128"/>
      <c r="C14" s="19">
        <v>52983</v>
      </c>
      <c r="D14" s="19">
        <v>50530</v>
      </c>
      <c r="E14" s="20">
        <f>C14-D14</f>
        <v>2453</v>
      </c>
    </row>
    <row r="15" spans="1:6" s="5" customFormat="1" ht="36" customHeight="1" x14ac:dyDescent="0.3">
      <c r="A15" s="127" t="s">
        <v>101</v>
      </c>
      <c r="B15" s="128"/>
      <c r="C15" s="19">
        <v>102000</v>
      </c>
      <c r="D15" s="19">
        <v>102000</v>
      </c>
      <c r="E15" s="20">
        <f t="shared" ref="E15:E20" si="1">C15-D15</f>
        <v>0</v>
      </c>
    </row>
    <row r="16" spans="1:6" s="5" customFormat="1" ht="36" customHeight="1" x14ac:dyDescent="0.3">
      <c r="A16" s="138" t="s">
        <v>102</v>
      </c>
      <c r="B16" s="139"/>
      <c r="C16" s="19">
        <v>3000</v>
      </c>
      <c r="D16" s="19">
        <v>3000</v>
      </c>
      <c r="E16" s="20">
        <f t="shared" si="1"/>
        <v>0</v>
      </c>
    </row>
    <row r="17" spans="1:6" s="5" customFormat="1" ht="36" customHeight="1" x14ac:dyDescent="0.3">
      <c r="A17" s="127" t="s">
        <v>100</v>
      </c>
      <c r="B17" s="128"/>
      <c r="C17" s="19">
        <v>14000</v>
      </c>
      <c r="D17" s="19">
        <v>16000</v>
      </c>
      <c r="E17" s="20">
        <f t="shared" si="1"/>
        <v>-2000</v>
      </c>
    </row>
    <row r="18" spans="1:6" s="5" customFormat="1" ht="36" customHeight="1" x14ac:dyDescent="0.3">
      <c r="A18" s="127" t="s">
        <v>103</v>
      </c>
      <c r="B18" s="128"/>
      <c r="C18" s="19">
        <v>8500</v>
      </c>
      <c r="D18" s="19">
        <v>7590</v>
      </c>
      <c r="E18" s="20">
        <f t="shared" si="1"/>
        <v>910</v>
      </c>
    </row>
    <row r="19" spans="1:6" s="5" customFormat="1" ht="36" customHeight="1" x14ac:dyDescent="0.3">
      <c r="A19" s="127" t="s">
        <v>104</v>
      </c>
      <c r="B19" s="128"/>
      <c r="C19" s="19">
        <v>5400</v>
      </c>
      <c r="D19" s="19">
        <v>6000</v>
      </c>
      <c r="E19" s="20">
        <f t="shared" si="1"/>
        <v>-600</v>
      </c>
    </row>
    <row r="20" spans="1:6" s="5" customFormat="1" ht="36" customHeight="1" x14ac:dyDescent="0.3">
      <c r="A20" s="127" t="s">
        <v>99</v>
      </c>
      <c r="B20" s="128"/>
      <c r="C20" s="19">
        <v>570</v>
      </c>
      <c r="D20" s="19">
        <v>480</v>
      </c>
      <c r="E20" s="20">
        <f t="shared" si="1"/>
        <v>90</v>
      </c>
    </row>
    <row r="21" spans="1:6" s="5" customFormat="1" ht="36" customHeight="1" x14ac:dyDescent="0.3">
      <c r="A21" s="129" t="s">
        <v>63</v>
      </c>
      <c r="B21" s="130"/>
      <c r="C21" s="79">
        <f>SUM(C22:C27)</f>
        <v>63820</v>
      </c>
      <c r="D21" s="79">
        <f>SUM(D22:D27)</f>
        <v>59300</v>
      </c>
      <c r="E21" s="80">
        <f>SUM(E22:E27)</f>
        <v>4520</v>
      </c>
    </row>
    <row r="22" spans="1:6" s="5" customFormat="1" ht="36" customHeight="1" x14ac:dyDescent="0.3">
      <c r="A22" s="127" t="s">
        <v>9</v>
      </c>
      <c r="B22" s="128"/>
      <c r="C22" s="19">
        <v>3000</v>
      </c>
      <c r="D22" s="19">
        <v>3000</v>
      </c>
      <c r="E22" s="20">
        <f>C22-D22</f>
        <v>0</v>
      </c>
    </row>
    <row r="23" spans="1:6" s="5" customFormat="1" ht="36" customHeight="1" x14ac:dyDescent="0.3">
      <c r="A23" s="127" t="s">
        <v>16</v>
      </c>
      <c r="B23" s="128"/>
      <c r="C23" s="19">
        <v>5000</v>
      </c>
      <c r="D23" s="19">
        <v>5000</v>
      </c>
      <c r="E23" s="20">
        <f t="shared" ref="E23:E27" si="2">C23-D23</f>
        <v>0</v>
      </c>
    </row>
    <row r="24" spans="1:6" ht="36" customHeight="1" x14ac:dyDescent="0.3">
      <c r="A24" s="131" t="s">
        <v>75</v>
      </c>
      <c r="B24" s="132"/>
      <c r="C24" s="48">
        <v>40000</v>
      </c>
      <c r="D24" s="48">
        <v>40000</v>
      </c>
      <c r="E24" s="20">
        <f t="shared" si="2"/>
        <v>0</v>
      </c>
    </row>
    <row r="25" spans="1:6" ht="36" customHeight="1" x14ac:dyDescent="0.3">
      <c r="A25" s="133" t="s">
        <v>22</v>
      </c>
      <c r="B25" s="134"/>
      <c r="C25" s="60">
        <v>2000</v>
      </c>
      <c r="D25" s="60">
        <v>2000</v>
      </c>
      <c r="E25" s="55">
        <f t="shared" ref="E25" si="3">C25-D25</f>
        <v>0</v>
      </c>
    </row>
    <row r="26" spans="1:6" ht="36" customHeight="1" x14ac:dyDescent="0.3">
      <c r="A26" s="133" t="s">
        <v>2</v>
      </c>
      <c r="B26" s="134"/>
      <c r="C26" s="48">
        <v>1820</v>
      </c>
      <c r="D26" s="48">
        <v>1300</v>
      </c>
      <c r="E26" s="55">
        <f t="shared" ref="E26" si="4">C26-D26</f>
        <v>520</v>
      </c>
    </row>
    <row r="27" spans="1:6" ht="36" customHeight="1" thickBot="1" x14ac:dyDescent="0.35">
      <c r="A27" s="125" t="s">
        <v>98</v>
      </c>
      <c r="B27" s="126"/>
      <c r="C27" s="82">
        <v>12000</v>
      </c>
      <c r="D27" s="82">
        <v>8000</v>
      </c>
      <c r="E27" s="55">
        <f t="shared" si="2"/>
        <v>4000</v>
      </c>
      <c r="F27" s="83"/>
    </row>
    <row r="28" spans="1:6" ht="17.25" x14ac:dyDescent="0.3">
      <c r="A28" s="88"/>
      <c r="B28" s="88"/>
      <c r="C28" s="89"/>
      <c r="D28" s="89"/>
      <c r="E28" s="99"/>
      <c r="F28" s="83"/>
    </row>
    <row r="29" spans="1:6" x14ac:dyDescent="0.3">
      <c r="A29" s="83"/>
      <c r="B29" s="83"/>
      <c r="C29" s="83"/>
      <c r="D29" s="83"/>
      <c r="E29" s="83"/>
    </row>
    <row r="51" ht="15.75" customHeight="1" x14ac:dyDescent="0.3"/>
  </sheetData>
  <mergeCells count="26">
    <mergeCell ref="A4:B4"/>
    <mergeCell ref="A1:E1"/>
    <mergeCell ref="A3:B3"/>
    <mergeCell ref="A5:B5"/>
    <mergeCell ref="A12:B12"/>
    <mergeCell ref="A6:B6"/>
    <mergeCell ref="A8:B8"/>
    <mergeCell ref="A7:B7"/>
    <mergeCell ref="A9:B9"/>
    <mergeCell ref="A10:B10"/>
    <mergeCell ref="A13:B13"/>
    <mergeCell ref="A11:B11"/>
    <mergeCell ref="A14:B14"/>
    <mergeCell ref="A15:B15"/>
    <mergeCell ref="A18:B18"/>
    <mergeCell ref="A16:B16"/>
    <mergeCell ref="A17:B17"/>
    <mergeCell ref="A27:B27"/>
    <mergeCell ref="A19:B19"/>
    <mergeCell ref="A21:B21"/>
    <mergeCell ref="A22:B22"/>
    <mergeCell ref="A23:B23"/>
    <mergeCell ref="A24:B24"/>
    <mergeCell ref="A25:B25"/>
    <mergeCell ref="A26:B26"/>
    <mergeCell ref="A20:B20"/>
  </mergeCells>
  <phoneticPr fontId="14" type="noConversion"/>
  <pageMargins left="0.39347222447395325" right="0.39347222447395325" top="0.66" bottom="0.17" header="0.32" footer="0.17"/>
  <pageSetup paperSize="9" scale="77" orientation="portrait" r:id="rId1"/>
  <ignoredErrors>
    <ignoredError sqref="E5 E13 E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73"/>
  <sheetViews>
    <sheetView zoomScale="85" zoomScaleNormal="85" zoomScaleSheetLayoutView="75" workbookViewId="0">
      <pane ySplit="5" topLeftCell="A6" activePane="bottomLeft" state="frozen"/>
      <selection pane="bottomLeft" activeCell="L8" sqref="L8"/>
    </sheetView>
  </sheetViews>
  <sheetFormatPr defaultColWidth="9" defaultRowHeight="16.5" x14ac:dyDescent="0.3"/>
  <cols>
    <col min="1" max="1" width="3.125" style="3" customWidth="1"/>
    <col min="2" max="2" width="43.75" style="3" customWidth="1"/>
    <col min="3" max="3" width="11.5" style="8" customWidth="1"/>
    <col min="4" max="6" width="15" style="2" customWidth="1"/>
    <col min="8" max="8" width="13.625" bestFit="1" customWidth="1"/>
  </cols>
  <sheetData>
    <row r="1" spans="1:9" ht="32.25" x14ac:dyDescent="0.3">
      <c r="A1" s="142" t="s">
        <v>97</v>
      </c>
      <c r="B1" s="142"/>
      <c r="C1" s="142"/>
      <c r="D1" s="142"/>
      <c r="E1" s="142"/>
      <c r="F1" s="142"/>
    </row>
    <row r="2" spans="1:9" ht="20.25" customHeight="1" x14ac:dyDescent="0.3">
      <c r="A2" s="164" t="s">
        <v>74</v>
      </c>
      <c r="B2" s="164"/>
      <c r="C2" s="164"/>
      <c r="D2" s="164"/>
      <c r="E2" s="164"/>
      <c r="F2" s="164"/>
    </row>
    <row r="3" spans="1:9" ht="24.95" customHeight="1" x14ac:dyDescent="0.3">
      <c r="A3" s="165" t="s">
        <v>30</v>
      </c>
      <c r="B3" s="166"/>
      <c r="C3" s="167"/>
      <c r="D3" s="168" t="s">
        <v>71</v>
      </c>
      <c r="E3" s="168" t="s">
        <v>24</v>
      </c>
      <c r="F3" s="168" t="s">
        <v>44</v>
      </c>
      <c r="I3" s="64"/>
    </row>
    <row r="4" spans="1:9" ht="24.95" customHeight="1" x14ac:dyDescent="0.3">
      <c r="A4" s="165" t="s">
        <v>3</v>
      </c>
      <c r="B4" s="166"/>
      <c r="C4" s="167"/>
      <c r="D4" s="168"/>
      <c r="E4" s="136"/>
      <c r="F4" s="136"/>
    </row>
    <row r="5" spans="1:9" ht="24.95" customHeight="1" x14ac:dyDescent="0.3">
      <c r="A5" s="169" t="s">
        <v>69</v>
      </c>
      <c r="B5" s="170"/>
      <c r="C5" s="171"/>
      <c r="D5" s="77">
        <f>SUM(D6,D32,D44,D57,D70,D74,D82,D96,D107,D130,D133,D136,D142,D148,D151,D155,D158,D161,D164,D167)</f>
        <v>1042927</v>
      </c>
      <c r="E5" s="77">
        <f>SUM(E6,E32,E44,E57,E70,E74,E82,E96,E107,E130,E133,E136,E142,E148,E151,E155,E158,E161,E164,E167)</f>
        <v>1021525</v>
      </c>
      <c r="F5" s="77">
        <f>SUM(F6,F32,F44,F57,F70,F74,F82,F96,F107,F130,F133,F136,F142,F148,F151,F155,F158,F161,F164,F167)</f>
        <v>21402</v>
      </c>
    </row>
    <row r="6" spans="1:9" ht="24.95" customHeight="1" x14ac:dyDescent="0.3">
      <c r="A6" s="155" t="s">
        <v>29</v>
      </c>
      <c r="B6" s="156"/>
      <c r="C6" s="157"/>
      <c r="D6" s="81">
        <f>SUM(D7:D31)</f>
        <v>259280</v>
      </c>
      <c r="E6" s="81">
        <f>SUM(E7:E31)</f>
        <v>259300</v>
      </c>
      <c r="F6" s="81">
        <f>SUM(F7:F31)</f>
        <v>-20</v>
      </c>
    </row>
    <row r="7" spans="1:9" ht="24.95" customHeight="1" x14ac:dyDescent="0.3">
      <c r="A7" s="158"/>
      <c r="B7" s="10" t="s">
        <v>35</v>
      </c>
      <c r="C7" s="15"/>
      <c r="D7" s="4">
        <f>SUM(C8:C11)</f>
        <v>224094</v>
      </c>
      <c r="E7" s="4">
        <v>218018</v>
      </c>
      <c r="F7" s="4">
        <f t="shared" ref="F7:F12" si="0">D7-E7</f>
        <v>6076</v>
      </c>
      <c r="H7" s="2"/>
    </row>
    <row r="8" spans="1:9" ht="24.95" customHeight="1" x14ac:dyDescent="0.3">
      <c r="A8" s="158"/>
      <c r="B8" s="11" t="s">
        <v>91</v>
      </c>
      <c r="C8" s="16">
        <v>176458</v>
      </c>
      <c r="D8" s="13"/>
      <c r="E8" s="13"/>
      <c r="F8" s="13"/>
      <c r="H8" s="2"/>
    </row>
    <row r="9" spans="1:9" ht="24.95" customHeight="1" x14ac:dyDescent="0.3">
      <c r="A9" s="158"/>
      <c r="B9" s="11" t="s">
        <v>87</v>
      </c>
      <c r="C9" s="16">
        <v>16509</v>
      </c>
      <c r="D9" s="13"/>
      <c r="E9" s="13"/>
      <c r="F9" s="13"/>
      <c r="H9" s="2"/>
    </row>
    <row r="10" spans="1:9" ht="24.95" customHeight="1" x14ac:dyDescent="0.3">
      <c r="A10" s="158"/>
      <c r="B10" s="11" t="s">
        <v>67</v>
      </c>
      <c r="C10" s="16">
        <v>14705</v>
      </c>
      <c r="D10" s="13"/>
      <c r="E10" s="13"/>
      <c r="F10" s="13"/>
      <c r="H10" s="2"/>
    </row>
    <row r="11" spans="1:9" ht="24.95" customHeight="1" x14ac:dyDescent="0.3">
      <c r="A11" s="158"/>
      <c r="B11" s="11" t="s">
        <v>1</v>
      </c>
      <c r="C11" s="16">
        <v>16422</v>
      </c>
      <c r="D11" s="13"/>
      <c r="E11" s="13"/>
      <c r="F11" s="13"/>
      <c r="H11" s="2"/>
    </row>
    <row r="12" spans="1:9" ht="24.95" customHeight="1" x14ac:dyDescent="0.3">
      <c r="A12" s="158"/>
      <c r="B12" s="10" t="s">
        <v>50</v>
      </c>
      <c r="C12" s="15"/>
      <c r="D12" s="4">
        <f>SUM(C13:C14)</f>
        <v>2740</v>
      </c>
      <c r="E12" s="4">
        <v>4000</v>
      </c>
      <c r="F12" s="4">
        <f t="shared" si="0"/>
        <v>-1260</v>
      </c>
      <c r="H12" s="2"/>
    </row>
    <row r="13" spans="1:9" ht="24.95" customHeight="1" x14ac:dyDescent="0.3">
      <c r="A13" s="158"/>
      <c r="B13" s="11" t="s">
        <v>49</v>
      </c>
      <c r="C13" s="16">
        <v>2000</v>
      </c>
      <c r="D13" s="13"/>
      <c r="E13" s="13"/>
      <c r="F13" s="13"/>
      <c r="H13" s="2"/>
    </row>
    <row r="14" spans="1:9" ht="24.95" customHeight="1" x14ac:dyDescent="0.3">
      <c r="A14" s="158"/>
      <c r="B14" s="12" t="s">
        <v>57</v>
      </c>
      <c r="C14" s="17">
        <v>740</v>
      </c>
      <c r="D14" s="14"/>
      <c r="E14" s="14"/>
      <c r="F14" s="14"/>
      <c r="H14" s="2"/>
    </row>
    <row r="15" spans="1:9" ht="24.95" customHeight="1" x14ac:dyDescent="0.3">
      <c r="A15" s="158"/>
      <c r="B15" s="10" t="s">
        <v>32</v>
      </c>
      <c r="C15" s="15"/>
      <c r="D15" s="4">
        <f>SUM(C16:C21)</f>
        <v>15466</v>
      </c>
      <c r="E15" s="4">
        <v>19782</v>
      </c>
      <c r="F15" s="4">
        <f>D15-E15</f>
        <v>-4316</v>
      </c>
      <c r="H15" s="2"/>
    </row>
    <row r="16" spans="1:9" ht="24.95" customHeight="1" x14ac:dyDescent="0.3">
      <c r="A16" s="158"/>
      <c r="B16" s="11" t="s">
        <v>54</v>
      </c>
      <c r="C16" s="16">
        <v>3000</v>
      </c>
      <c r="D16" s="13"/>
      <c r="E16" s="13"/>
      <c r="F16" s="13"/>
      <c r="H16" s="2"/>
    </row>
    <row r="17" spans="1:8" ht="24.95" customHeight="1" x14ac:dyDescent="0.3">
      <c r="A17" s="158"/>
      <c r="B17" s="11" t="s">
        <v>18</v>
      </c>
      <c r="C17" s="16">
        <v>3800</v>
      </c>
      <c r="D17" s="13"/>
      <c r="E17" s="13"/>
      <c r="F17" s="13"/>
      <c r="H17" s="2"/>
    </row>
    <row r="18" spans="1:8" ht="24.95" customHeight="1" x14ac:dyDescent="0.3">
      <c r="A18" s="158"/>
      <c r="B18" s="11" t="s">
        <v>58</v>
      </c>
      <c r="C18" s="16">
        <v>1666</v>
      </c>
      <c r="D18" s="13"/>
      <c r="E18" s="13"/>
      <c r="F18" s="13"/>
      <c r="H18" s="2"/>
    </row>
    <row r="19" spans="1:8" ht="24.95" customHeight="1" x14ac:dyDescent="0.3">
      <c r="A19" s="158"/>
      <c r="B19" s="11" t="s">
        <v>55</v>
      </c>
      <c r="C19" s="16">
        <v>3700</v>
      </c>
      <c r="D19" s="13"/>
      <c r="E19" s="13"/>
      <c r="F19" s="13"/>
      <c r="H19" s="2"/>
    </row>
    <row r="20" spans="1:8" ht="24.95" customHeight="1" x14ac:dyDescent="0.3">
      <c r="A20" s="158"/>
      <c r="B20" s="11" t="s">
        <v>64</v>
      </c>
      <c r="C20" s="16">
        <v>500</v>
      </c>
      <c r="D20" s="13"/>
      <c r="E20" s="13"/>
      <c r="F20" s="13"/>
      <c r="H20" s="2"/>
    </row>
    <row r="21" spans="1:8" ht="24.95" customHeight="1" x14ac:dyDescent="0.3">
      <c r="A21" s="158"/>
      <c r="B21" s="12" t="s">
        <v>81</v>
      </c>
      <c r="C21" s="17">
        <v>2800</v>
      </c>
      <c r="D21" s="14"/>
      <c r="E21" s="14"/>
      <c r="F21" s="14"/>
      <c r="H21" s="2"/>
    </row>
    <row r="22" spans="1:8" ht="24.95" customHeight="1" x14ac:dyDescent="0.3">
      <c r="A22" s="158"/>
      <c r="B22" s="10" t="s">
        <v>37</v>
      </c>
      <c r="C22" s="15"/>
      <c r="D22" s="4">
        <f>SUM(C23:C25)</f>
        <v>1000</v>
      </c>
      <c r="E22" s="4">
        <v>4500</v>
      </c>
      <c r="F22" s="4">
        <f>D22-E22</f>
        <v>-3500</v>
      </c>
      <c r="H22" s="2"/>
    </row>
    <row r="23" spans="1:8" ht="24.95" customHeight="1" x14ac:dyDescent="0.3">
      <c r="A23" s="158"/>
      <c r="B23" s="11" t="s">
        <v>85</v>
      </c>
      <c r="C23" s="16">
        <v>500</v>
      </c>
      <c r="D23" s="13"/>
      <c r="E23" s="13"/>
      <c r="F23" s="13"/>
      <c r="H23" s="2"/>
    </row>
    <row r="24" spans="1:8" ht="24.95" customHeight="1" x14ac:dyDescent="0.3">
      <c r="A24" s="158"/>
      <c r="B24" s="11" t="s">
        <v>14</v>
      </c>
      <c r="C24" s="16">
        <v>0</v>
      </c>
      <c r="D24" s="13"/>
      <c r="E24" s="13"/>
      <c r="F24" s="13"/>
      <c r="H24" s="2"/>
    </row>
    <row r="25" spans="1:8" ht="24.95" customHeight="1" x14ac:dyDescent="0.3">
      <c r="A25" s="158"/>
      <c r="B25" s="12" t="s">
        <v>88</v>
      </c>
      <c r="C25" s="17">
        <v>500</v>
      </c>
      <c r="D25" s="14"/>
      <c r="E25" s="14"/>
      <c r="F25" s="14"/>
      <c r="H25" s="2"/>
    </row>
    <row r="26" spans="1:8" ht="24.95" customHeight="1" x14ac:dyDescent="0.3">
      <c r="A26" s="159"/>
      <c r="B26" s="10" t="s">
        <v>36</v>
      </c>
      <c r="C26" s="15"/>
      <c r="D26" s="4">
        <f>SUM(C27:C31)</f>
        <v>15980</v>
      </c>
      <c r="E26" s="4">
        <v>13000</v>
      </c>
      <c r="F26" s="4">
        <f>D26-E26</f>
        <v>2980</v>
      </c>
      <c r="H26" s="2"/>
    </row>
    <row r="27" spans="1:8" ht="24.95" customHeight="1" x14ac:dyDescent="0.3">
      <c r="A27" s="163"/>
      <c r="B27" s="11" t="s">
        <v>79</v>
      </c>
      <c r="C27" s="16">
        <v>8000</v>
      </c>
      <c r="D27" s="13"/>
      <c r="E27" s="13"/>
      <c r="F27" s="13"/>
      <c r="H27" s="2"/>
    </row>
    <row r="28" spans="1:8" ht="24.95" customHeight="1" x14ac:dyDescent="0.3">
      <c r="A28" s="163"/>
      <c r="B28" s="11" t="s">
        <v>78</v>
      </c>
      <c r="C28" s="16">
        <v>500</v>
      </c>
      <c r="D28" s="13"/>
      <c r="E28" s="13"/>
      <c r="F28" s="13"/>
      <c r="H28" s="2"/>
    </row>
    <row r="29" spans="1:8" ht="24.95" customHeight="1" x14ac:dyDescent="0.3">
      <c r="A29" s="163"/>
      <c r="B29" s="11" t="s">
        <v>80</v>
      </c>
      <c r="C29" s="16">
        <v>700</v>
      </c>
      <c r="D29" s="13"/>
      <c r="E29" s="13"/>
      <c r="F29" s="13"/>
      <c r="H29" s="2"/>
    </row>
    <row r="30" spans="1:8" ht="24.95" customHeight="1" x14ac:dyDescent="0.3">
      <c r="A30" s="163"/>
      <c r="B30" s="11" t="s">
        <v>28</v>
      </c>
      <c r="C30" s="16">
        <v>3800</v>
      </c>
      <c r="D30" s="101"/>
      <c r="E30" s="101"/>
      <c r="F30" s="101"/>
      <c r="H30" s="2"/>
    </row>
    <row r="31" spans="1:8" ht="24.95" customHeight="1" x14ac:dyDescent="0.3">
      <c r="A31" s="160"/>
      <c r="B31" s="102" t="s">
        <v>122</v>
      </c>
      <c r="C31" s="16">
        <v>2980</v>
      </c>
      <c r="D31" s="13"/>
      <c r="E31" s="13"/>
      <c r="F31" s="13"/>
      <c r="H31" s="2"/>
    </row>
    <row r="32" spans="1:8" ht="24.95" customHeight="1" x14ac:dyDescent="0.3">
      <c r="A32" s="155" t="s">
        <v>107</v>
      </c>
      <c r="B32" s="156"/>
      <c r="C32" s="157"/>
      <c r="D32" s="81">
        <f t="shared" ref="D32:F32" si="1">SUM(D33:D43)</f>
        <v>30050</v>
      </c>
      <c r="E32" s="81">
        <f t="shared" si="1"/>
        <v>27509</v>
      </c>
      <c r="F32" s="81">
        <f t="shared" si="1"/>
        <v>2541</v>
      </c>
      <c r="H32" s="106"/>
    </row>
    <row r="33" spans="1:8" ht="24.95" customHeight="1" x14ac:dyDescent="0.3">
      <c r="A33" s="175"/>
      <c r="B33" s="45" t="s">
        <v>35</v>
      </c>
      <c r="C33" s="46"/>
      <c r="D33" s="47">
        <f>SUM(C34:C37)</f>
        <v>28047</v>
      </c>
      <c r="E33" s="47">
        <v>26224</v>
      </c>
      <c r="F33" s="47">
        <f>D33-E33</f>
        <v>1823</v>
      </c>
      <c r="H33" s="2"/>
    </row>
    <row r="34" spans="1:8" ht="24.95" customHeight="1" x14ac:dyDescent="0.3">
      <c r="A34" s="176"/>
      <c r="B34" s="11" t="s">
        <v>91</v>
      </c>
      <c r="C34" s="16">
        <v>21946</v>
      </c>
      <c r="D34" s="13"/>
      <c r="E34" s="13"/>
      <c r="F34" s="13"/>
      <c r="H34" s="2"/>
    </row>
    <row r="35" spans="1:8" ht="24.95" customHeight="1" x14ac:dyDescent="0.3">
      <c r="A35" s="176"/>
      <c r="B35" s="11" t="s">
        <v>87</v>
      </c>
      <c r="C35" s="16">
        <v>1992</v>
      </c>
      <c r="D35" s="13"/>
      <c r="E35" s="13"/>
      <c r="F35" s="13"/>
      <c r="H35" s="2"/>
    </row>
    <row r="36" spans="1:8" ht="24.95" customHeight="1" x14ac:dyDescent="0.3">
      <c r="A36" s="176"/>
      <c r="B36" s="11" t="s">
        <v>1</v>
      </c>
      <c r="C36" s="16">
        <v>2280</v>
      </c>
      <c r="D36" s="13"/>
      <c r="E36" s="13"/>
      <c r="F36" s="13"/>
      <c r="H36" s="2"/>
    </row>
    <row r="37" spans="1:8" ht="24.95" customHeight="1" x14ac:dyDescent="0.3">
      <c r="A37" s="177"/>
      <c r="B37" s="11" t="s">
        <v>67</v>
      </c>
      <c r="C37" s="16">
        <v>1829</v>
      </c>
      <c r="D37" s="13"/>
      <c r="E37" s="13"/>
      <c r="F37" s="13"/>
      <c r="H37" s="2"/>
    </row>
    <row r="38" spans="1:8" ht="24.95" customHeight="1" x14ac:dyDescent="0.3">
      <c r="A38" s="175"/>
      <c r="B38" s="10" t="s">
        <v>32</v>
      </c>
      <c r="C38" s="15"/>
      <c r="D38" s="4">
        <f>SUM(C39:C41)</f>
        <v>1703</v>
      </c>
      <c r="E38" s="4">
        <v>1285</v>
      </c>
      <c r="F38" s="4">
        <f>D38-E38</f>
        <v>418</v>
      </c>
      <c r="H38" s="2"/>
    </row>
    <row r="39" spans="1:8" ht="24.95" customHeight="1" x14ac:dyDescent="0.3">
      <c r="A39" s="176"/>
      <c r="B39" s="11" t="s">
        <v>54</v>
      </c>
      <c r="C39" s="16">
        <v>603</v>
      </c>
      <c r="D39" s="13"/>
      <c r="E39" s="13"/>
      <c r="F39" s="13"/>
      <c r="H39" s="2"/>
    </row>
    <row r="40" spans="1:8" ht="24.95" customHeight="1" x14ac:dyDescent="0.3">
      <c r="A40" s="176"/>
      <c r="B40" s="11" t="s">
        <v>18</v>
      </c>
      <c r="C40" s="16">
        <v>500</v>
      </c>
      <c r="D40" s="13"/>
      <c r="E40" s="13"/>
      <c r="F40" s="13"/>
      <c r="H40" s="2"/>
    </row>
    <row r="41" spans="1:8" ht="24.95" customHeight="1" x14ac:dyDescent="0.3">
      <c r="A41" s="176"/>
      <c r="B41" s="12" t="s">
        <v>81</v>
      </c>
      <c r="C41" s="16">
        <v>600</v>
      </c>
      <c r="D41" s="101"/>
      <c r="E41" s="101"/>
      <c r="F41" s="101"/>
      <c r="H41" s="2"/>
    </row>
    <row r="42" spans="1:8" ht="24.95" customHeight="1" x14ac:dyDescent="0.3">
      <c r="A42" s="176"/>
      <c r="B42" s="102" t="s">
        <v>117</v>
      </c>
      <c r="C42" s="108"/>
      <c r="D42" s="100">
        <f>SUM(C43:C43)</f>
        <v>300</v>
      </c>
      <c r="E42" s="109">
        <v>0</v>
      </c>
      <c r="F42" s="100">
        <f>D42-E42</f>
        <v>300</v>
      </c>
      <c r="H42" s="2"/>
    </row>
    <row r="43" spans="1:8" ht="24.95" customHeight="1" x14ac:dyDescent="0.3">
      <c r="A43" s="177"/>
      <c r="B43" s="107" t="s">
        <v>118</v>
      </c>
      <c r="C43" s="17">
        <v>300</v>
      </c>
      <c r="D43" s="14"/>
      <c r="E43" s="14"/>
      <c r="F43" s="14"/>
      <c r="H43" s="2"/>
    </row>
    <row r="44" spans="1:8" ht="24.95" customHeight="1" x14ac:dyDescent="0.3">
      <c r="A44" s="155" t="s">
        <v>108</v>
      </c>
      <c r="B44" s="156"/>
      <c r="C44" s="157"/>
      <c r="D44" s="81">
        <f>SUM(D45:D56)</f>
        <v>34680</v>
      </c>
      <c r="E44" s="81">
        <f t="shared" ref="E44:F44" si="2">SUM(E45:E56)</f>
        <v>32820</v>
      </c>
      <c r="F44" s="81">
        <f t="shared" si="2"/>
        <v>1860</v>
      </c>
      <c r="H44" s="106"/>
    </row>
    <row r="45" spans="1:8" ht="24.95" customHeight="1" x14ac:dyDescent="0.3">
      <c r="A45" s="175"/>
      <c r="B45" s="45" t="s">
        <v>35</v>
      </c>
      <c r="C45" s="46"/>
      <c r="D45" s="47">
        <f>SUM(C46:C49)</f>
        <v>30568</v>
      </c>
      <c r="E45" s="47">
        <v>29209</v>
      </c>
      <c r="F45" s="47">
        <f>D45-E45</f>
        <v>1359</v>
      </c>
      <c r="H45" s="2"/>
    </row>
    <row r="46" spans="1:8" ht="24.95" customHeight="1" x14ac:dyDescent="0.3">
      <c r="A46" s="176"/>
      <c r="B46" s="11" t="s">
        <v>91</v>
      </c>
      <c r="C46" s="16">
        <v>23989</v>
      </c>
      <c r="D46" s="13"/>
      <c r="E46" s="13"/>
      <c r="F46" s="13"/>
      <c r="H46" s="2"/>
    </row>
    <row r="47" spans="1:8" ht="24.95" customHeight="1" x14ac:dyDescent="0.3">
      <c r="A47" s="176"/>
      <c r="B47" s="11" t="s">
        <v>87</v>
      </c>
      <c r="C47" s="16">
        <v>2199</v>
      </c>
      <c r="D47" s="13"/>
      <c r="E47" s="13"/>
      <c r="F47" s="13"/>
      <c r="H47" s="2"/>
    </row>
    <row r="48" spans="1:8" ht="24.95" customHeight="1" x14ac:dyDescent="0.3">
      <c r="A48" s="176"/>
      <c r="B48" s="11" t="s">
        <v>67</v>
      </c>
      <c r="C48" s="16">
        <v>2000</v>
      </c>
      <c r="D48" s="13"/>
      <c r="E48" s="13"/>
      <c r="F48" s="13"/>
      <c r="H48" s="2"/>
    </row>
    <row r="49" spans="1:8" ht="24.95" customHeight="1" x14ac:dyDescent="0.3">
      <c r="A49" s="177"/>
      <c r="B49" s="11" t="s">
        <v>1</v>
      </c>
      <c r="C49" s="16">
        <v>2380</v>
      </c>
      <c r="D49" s="13"/>
      <c r="E49" s="13"/>
      <c r="F49" s="13"/>
      <c r="H49" s="2"/>
    </row>
    <row r="50" spans="1:8" ht="24.95" customHeight="1" x14ac:dyDescent="0.3">
      <c r="A50" s="158"/>
      <c r="B50" s="10" t="s">
        <v>32</v>
      </c>
      <c r="C50" s="15"/>
      <c r="D50" s="4">
        <f>SUM(C51:C54)</f>
        <v>3412</v>
      </c>
      <c r="E50" s="4">
        <v>2771</v>
      </c>
      <c r="F50" s="4">
        <f>D50-E50</f>
        <v>641</v>
      </c>
      <c r="H50" s="2"/>
    </row>
    <row r="51" spans="1:8" ht="24.95" customHeight="1" x14ac:dyDescent="0.3">
      <c r="A51" s="158"/>
      <c r="B51" s="11" t="s">
        <v>54</v>
      </c>
      <c r="C51" s="16">
        <v>700</v>
      </c>
      <c r="D51" s="13"/>
      <c r="E51" s="13"/>
      <c r="F51" s="13"/>
      <c r="H51" s="2"/>
    </row>
    <row r="52" spans="1:8" ht="24.95" customHeight="1" x14ac:dyDescent="0.3">
      <c r="A52" s="158"/>
      <c r="B52" s="11" t="s">
        <v>18</v>
      </c>
      <c r="C52" s="16">
        <v>1712</v>
      </c>
      <c r="D52" s="13"/>
      <c r="E52" s="13"/>
      <c r="F52" s="13"/>
      <c r="H52" s="2"/>
    </row>
    <row r="53" spans="1:8" ht="24.95" customHeight="1" x14ac:dyDescent="0.3">
      <c r="A53" s="158"/>
      <c r="B53" s="11" t="s">
        <v>58</v>
      </c>
      <c r="C53" s="16">
        <v>450</v>
      </c>
      <c r="D53" s="13"/>
      <c r="E53" s="13"/>
      <c r="F53" s="13"/>
      <c r="H53" s="2"/>
    </row>
    <row r="54" spans="1:8" ht="24.95" customHeight="1" x14ac:dyDescent="0.3">
      <c r="A54" s="158"/>
      <c r="B54" s="12" t="s">
        <v>81</v>
      </c>
      <c r="C54" s="17">
        <v>550</v>
      </c>
      <c r="D54" s="14"/>
      <c r="E54" s="14"/>
      <c r="F54" s="14"/>
      <c r="H54" s="2"/>
    </row>
    <row r="55" spans="1:8" ht="24.95" customHeight="1" x14ac:dyDescent="0.3">
      <c r="A55" s="158"/>
      <c r="B55" s="10" t="s">
        <v>36</v>
      </c>
      <c r="C55" s="15"/>
      <c r="D55" s="4">
        <f>SUM(C56:C56)</f>
        <v>700</v>
      </c>
      <c r="E55" s="4">
        <v>840</v>
      </c>
      <c r="F55" s="4">
        <f>D55-E55</f>
        <v>-140</v>
      </c>
      <c r="H55" s="2"/>
    </row>
    <row r="56" spans="1:8" ht="24.75" customHeight="1" x14ac:dyDescent="0.3">
      <c r="A56" s="158"/>
      <c r="B56" s="12" t="s">
        <v>89</v>
      </c>
      <c r="C56" s="17">
        <v>700</v>
      </c>
      <c r="D56" s="14"/>
      <c r="E56" s="14"/>
      <c r="F56" s="14"/>
      <c r="H56" s="2"/>
    </row>
    <row r="57" spans="1:8" ht="24.95" customHeight="1" x14ac:dyDescent="0.3">
      <c r="A57" s="155" t="s">
        <v>106</v>
      </c>
      <c r="B57" s="156"/>
      <c r="C57" s="157"/>
      <c r="D57" s="81">
        <f>SUM(D58:D69)</f>
        <v>70144</v>
      </c>
      <c r="E57" s="81">
        <f>SUM(E58:E69)</f>
        <v>65496</v>
      </c>
      <c r="F57" s="81">
        <f>SUM(F58:F69)</f>
        <v>4648</v>
      </c>
      <c r="H57" s="106"/>
    </row>
    <row r="58" spans="1:8" ht="24.95" customHeight="1" x14ac:dyDescent="0.3">
      <c r="A58" s="175"/>
      <c r="B58" s="45" t="s">
        <v>35</v>
      </c>
      <c r="C58" s="46"/>
      <c r="D58" s="71">
        <f>SUM(C59:C62)</f>
        <v>54862</v>
      </c>
      <c r="E58" s="47">
        <v>51722</v>
      </c>
      <c r="F58" s="47">
        <f>D58-E58</f>
        <v>3140</v>
      </c>
      <c r="H58" s="2"/>
    </row>
    <row r="59" spans="1:8" ht="24.95" customHeight="1" x14ac:dyDescent="0.3">
      <c r="A59" s="176"/>
      <c r="B59" s="69" t="s">
        <v>73</v>
      </c>
      <c r="C59" s="53">
        <v>42985</v>
      </c>
      <c r="D59" s="52"/>
      <c r="E59" s="52"/>
      <c r="F59" s="52"/>
      <c r="H59" s="2"/>
    </row>
    <row r="60" spans="1:8" ht="24.95" customHeight="1" x14ac:dyDescent="0.3">
      <c r="A60" s="176"/>
      <c r="B60" s="11" t="s">
        <v>87</v>
      </c>
      <c r="C60" s="53">
        <v>4146</v>
      </c>
      <c r="D60" s="52"/>
      <c r="E60" s="52"/>
      <c r="F60" s="52"/>
      <c r="H60" s="2"/>
    </row>
    <row r="61" spans="1:8" ht="24.95" customHeight="1" x14ac:dyDescent="0.3">
      <c r="A61" s="176"/>
      <c r="B61" s="11" t="s">
        <v>67</v>
      </c>
      <c r="C61" s="53">
        <v>3487</v>
      </c>
      <c r="D61" s="73"/>
      <c r="E61" s="52"/>
      <c r="F61" s="52"/>
      <c r="H61" s="2"/>
    </row>
    <row r="62" spans="1:8" ht="24.95" customHeight="1" x14ac:dyDescent="0.3">
      <c r="A62" s="177"/>
      <c r="B62" s="12" t="s">
        <v>1</v>
      </c>
      <c r="C62" s="74">
        <v>4244</v>
      </c>
      <c r="D62" s="72"/>
      <c r="E62" s="72"/>
      <c r="F62" s="72"/>
      <c r="H62" s="2"/>
    </row>
    <row r="63" spans="1:8" ht="24.95" customHeight="1" x14ac:dyDescent="0.3">
      <c r="A63" s="175"/>
      <c r="B63" s="69" t="s">
        <v>32</v>
      </c>
      <c r="C63" s="70"/>
      <c r="D63" s="71">
        <f>SUM(C64:C67)</f>
        <v>13842</v>
      </c>
      <c r="E63" s="52">
        <v>12334</v>
      </c>
      <c r="F63" s="47">
        <f>D63-E63</f>
        <v>1508</v>
      </c>
      <c r="H63" s="2"/>
    </row>
    <row r="64" spans="1:8" ht="24.95" customHeight="1" x14ac:dyDescent="0.3">
      <c r="A64" s="176"/>
      <c r="B64" s="11" t="s">
        <v>54</v>
      </c>
      <c r="C64" s="16">
        <v>4608</v>
      </c>
      <c r="D64" s="13"/>
      <c r="E64" s="13"/>
      <c r="F64" s="13"/>
      <c r="H64" s="2"/>
    </row>
    <row r="65" spans="1:8" ht="24.95" customHeight="1" x14ac:dyDescent="0.3">
      <c r="A65" s="176"/>
      <c r="B65" s="11" t="s">
        <v>18</v>
      </c>
      <c r="C65" s="16">
        <v>5704</v>
      </c>
      <c r="D65" s="13"/>
      <c r="E65" s="13"/>
      <c r="F65" s="13"/>
      <c r="H65" s="2"/>
    </row>
    <row r="66" spans="1:8" ht="24.95" customHeight="1" x14ac:dyDescent="0.3">
      <c r="A66" s="176"/>
      <c r="B66" s="11" t="s">
        <v>58</v>
      </c>
      <c r="C66" s="16">
        <v>1870</v>
      </c>
      <c r="D66" s="13"/>
      <c r="E66" s="13"/>
      <c r="F66" s="13"/>
      <c r="H66" s="2"/>
    </row>
    <row r="67" spans="1:8" ht="24.95" customHeight="1" x14ac:dyDescent="0.3">
      <c r="A67" s="177"/>
      <c r="B67" s="12" t="s">
        <v>81</v>
      </c>
      <c r="C67" s="17">
        <v>1660</v>
      </c>
      <c r="D67" s="14"/>
      <c r="E67" s="14"/>
      <c r="F67" s="14"/>
      <c r="H67" s="2"/>
    </row>
    <row r="68" spans="1:8" ht="24.95" customHeight="1" x14ac:dyDescent="0.3">
      <c r="A68" s="67"/>
      <c r="B68" s="10" t="s">
        <v>36</v>
      </c>
      <c r="C68" s="15"/>
      <c r="D68" s="4">
        <f>SUM(C69:C69)</f>
        <v>1440</v>
      </c>
      <c r="E68" s="4">
        <v>1440</v>
      </c>
      <c r="F68" s="4">
        <f>D68-E68</f>
        <v>0</v>
      </c>
      <c r="H68" s="2"/>
    </row>
    <row r="69" spans="1:8" ht="24.95" customHeight="1" x14ac:dyDescent="0.3">
      <c r="A69" s="68"/>
      <c r="B69" s="11" t="s">
        <v>89</v>
      </c>
      <c r="C69" s="16">
        <v>1440</v>
      </c>
      <c r="D69" s="13"/>
      <c r="E69" s="13"/>
      <c r="F69" s="13"/>
      <c r="H69" s="2"/>
    </row>
    <row r="70" spans="1:8" ht="24.95" customHeight="1" x14ac:dyDescent="0.3">
      <c r="A70" s="155" t="s">
        <v>110</v>
      </c>
      <c r="B70" s="156"/>
      <c r="C70" s="157"/>
      <c r="D70" s="81">
        <f>SUM(D71:D72)</f>
        <v>0</v>
      </c>
      <c r="E70" s="81">
        <f>SUM(E71:E73)</f>
        <v>3000</v>
      </c>
      <c r="F70" s="81">
        <f>SUM(F71:F73)</f>
        <v>-3000</v>
      </c>
      <c r="H70" s="106"/>
    </row>
    <row r="71" spans="1:8" ht="24.95" customHeight="1" x14ac:dyDescent="0.3">
      <c r="A71" s="172"/>
      <c r="B71" s="111" t="s">
        <v>36</v>
      </c>
      <c r="C71" s="61"/>
      <c r="D71" s="4">
        <f>SUM(C72:C73)</f>
        <v>0</v>
      </c>
      <c r="E71" s="4">
        <v>3000</v>
      </c>
      <c r="F71" s="47">
        <f>D71-E71</f>
        <v>-3000</v>
      </c>
    </row>
    <row r="72" spans="1:8" ht="24.95" customHeight="1" x14ac:dyDescent="0.3">
      <c r="A72" s="173"/>
      <c r="B72" s="110" t="s">
        <v>70</v>
      </c>
      <c r="C72" s="16">
        <v>0</v>
      </c>
      <c r="D72" s="65"/>
      <c r="E72" s="13"/>
      <c r="F72" s="66"/>
    </row>
    <row r="73" spans="1:8" ht="24.95" customHeight="1" x14ac:dyDescent="0.3">
      <c r="A73" s="174"/>
      <c r="B73" s="112" t="s">
        <v>92</v>
      </c>
      <c r="C73" s="17">
        <v>0</v>
      </c>
      <c r="D73" s="14"/>
      <c r="E73" s="14"/>
      <c r="F73" s="14"/>
    </row>
    <row r="74" spans="1:8" ht="24.95" customHeight="1" x14ac:dyDescent="0.3">
      <c r="A74" s="155" t="s">
        <v>109</v>
      </c>
      <c r="B74" s="156"/>
      <c r="C74" s="157"/>
      <c r="D74" s="81">
        <f>SUM(D75:D81)</f>
        <v>15500</v>
      </c>
      <c r="E74" s="81">
        <f>SUM(E75:E81)</f>
        <v>15500</v>
      </c>
      <c r="F74" s="81">
        <f>SUM(F75:F81)</f>
        <v>0</v>
      </c>
      <c r="H74" s="105"/>
    </row>
    <row r="75" spans="1:8" ht="24.95" customHeight="1" x14ac:dyDescent="0.3">
      <c r="A75" s="158"/>
      <c r="B75" s="45" t="s">
        <v>32</v>
      </c>
      <c r="C75" s="46"/>
      <c r="D75" s="47">
        <f>SUM(C76:C78)</f>
        <v>4750</v>
      </c>
      <c r="E75" s="47">
        <v>6400</v>
      </c>
      <c r="F75" s="47">
        <f>D75-E75</f>
        <v>-1650</v>
      </c>
      <c r="H75" s="2"/>
    </row>
    <row r="76" spans="1:8" ht="24.95" customHeight="1" x14ac:dyDescent="0.3">
      <c r="A76" s="158"/>
      <c r="B76" s="11" t="s">
        <v>81</v>
      </c>
      <c r="C76" s="16">
        <v>2870</v>
      </c>
      <c r="D76" s="13"/>
      <c r="E76" s="13"/>
      <c r="F76" s="13"/>
      <c r="H76" s="2"/>
    </row>
    <row r="77" spans="1:8" ht="24.95" customHeight="1" x14ac:dyDescent="0.3">
      <c r="A77" s="158"/>
      <c r="B77" s="11" t="s">
        <v>58</v>
      </c>
      <c r="C77" s="16">
        <v>650</v>
      </c>
      <c r="D77" s="13"/>
      <c r="E77" s="13"/>
      <c r="F77" s="13"/>
      <c r="H77" s="2"/>
    </row>
    <row r="78" spans="1:8" ht="24.95" customHeight="1" x14ac:dyDescent="0.3">
      <c r="A78" s="158"/>
      <c r="B78" s="11" t="s">
        <v>18</v>
      </c>
      <c r="C78" s="16">
        <v>1230</v>
      </c>
      <c r="D78" s="13"/>
      <c r="E78" s="13"/>
      <c r="F78" s="13"/>
      <c r="H78" s="2"/>
    </row>
    <row r="79" spans="1:8" ht="24.95" customHeight="1" x14ac:dyDescent="0.3">
      <c r="A79" s="158"/>
      <c r="B79" s="10" t="s">
        <v>36</v>
      </c>
      <c r="C79" s="15"/>
      <c r="D79" s="4">
        <f>SUM(C80:C81)</f>
        <v>10750</v>
      </c>
      <c r="E79" s="4">
        <v>9100</v>
      </c>
      <c r="F79" s="4">
        <f>D79-E79</f>
        <v>1650</v>
      </c>
      <c r="H79" s="105"/>
    </row>
    <row r="80" spans="1:8" ht="24.95" customHeight="1" x14ac:dyDescent="0.3">
      <c r="A80" s="158"/>
      <c r="B80" s="11" t="s">
        <v>89</v>
      </c>
      <c r="C80" s="16">
        <v>1000</v>
      </c>
      <c r="D80" s="13"/>
      <c r="E80" s="13"/>
      <c r="F80" s="13"/>
      <c r="H80" s="2"/>
    </row>
    <row r="81" spans="1:8" ht="24.95" customHeight="1" x14ac:dyDescent="0.3">
      <c r="A81" s="158"/>
      <c r="B81" s="11" t="s">
        <v>86</v>
      </c>
      <c r="C81" s="16">
        <v>9750</v>
      </c>
      <c r="D81" s="13"/>
      <c r="E81" s="13"/>
      <c r="F81" s="13"/>
      <c r="H81" s="2"/>
    </row>
    <row r="82" spans="1:8" ht="24.95" customHeight="1" x14ac:dyDescent="0.3">
      <c r="A82" s="155" t="s">
        <v>4</v>
      </c>
      <c r="B82" s="156"/>
      <c r="C82" s="157"/>
      <c r="D82" s="81">
        <f>SUM(D83:D95)</f>
        <v>383000</v>
      </c>
      <c r="E82" s="81">
        <f>SUM(E83:E95)</f>
        <v>373000</v>
      </c>
      <c r="F82" s="81">
        <f>SUM(F83:F95)</f>
        <v>10000</v>
      </c>
      <c r="H82" s="105"/>
    </row>
    <row r="83" spans="1:8" ht="24.95" customHeight="1" x14ac:dyDescent="0.3">
      <c r="A83" s="159"/>
      <c r="B83" s="45" t="s">
        <v>36</v>
      </c>
      <c r="C83" s="46"/>
      <c r="D83" s="47">
        <f>SUM(C84:C89)</f>
        <v>343334</v>
      </c>
      <c r="E83" s="47">
        <v>337551</v>
      </c>
      <c r="F83" s="47">
        <f>D83-E83</f>
        <v>5783</v>
      </c>
      <c r="H83" s="2"/>
    </row>
    <row r="84" spans="1:8" ht="24.95" customHeight="1" x14ac:dyDescent="0.3">
      <c r="A84" s="163"/>
      <c r="B84" s="11" t="s">
        <v>61</v>
      </c>
      <c r="C84" s="16">
        <v>273264</v>
      </c>
      <c r="D84" s="13"/>
      <c r="E84" s="13"/>
      <c r="F84" s="13"/>
      <c r="H84" s="2"/>
    </row>
    <row r="85" spans="1:8" ht="24.95" customHeight="1" x14ac:dyDescent="0.3">
      <c r="A85" s="163"/>
      <c r="B85" s="11" t="s">
        <v>17</v>
      </c>
      <c r="C85" s="16">
        <v>48270</v>
      </c>
      <c r="D85" s="13"/>
      <c r="E85" s="13"/>
      <c r="F85" s="13"/>
      <c r="H85" s="2"/>
    </row>
    <row r="86" spans="1:8" ht="24.95" customHeight="1" x14ac:dyDescent="0.3">
      <c r="A86" s="163"/>
      <c r="B86" s="11" t="s">
        <v>95</v>
      </c>
      <c r="C86" s="16">
        <v>2300</v>
      </c>
      <c r="D86" s="13"/>
      <c r="E86" s="13"/>
      <c r="F86" s="13"/>
      <c r="H86" s="2"/>
    </row>
    <row r="87" spans="1:8" ht="24.95" customHeight="1" x14ac:dyDescent="0.3">
      <c r="A87" s="163"/>
      <c r="B87" s="11" t="s">
        <v>47</v>
      </c>
      <c r="C87" s="16">
        <v>5300</v>
      </c>
      <c r="D87" s="13"/>
      <c r="E87" s="13"/>
      <c r="F87" s="13"/>
      <c r="H87" s="2"/>
    </row>
    <row r="88" spans="1:8" ht="24.95" customHeight="1" x14ac:dyDescent="0.3">
      <c r="A88" s="163"/>
      <c r="B88" s="11" t="s">
        <v>94</v>
      </c>
      <c r="C88" s="16">
        <v>2400</v>
      </c>
      <c r="D88" s="13"/>
      <c r="E88" s="13"/>
      <c r="F88" s="13"/>
      <c r="H88" s="2"/>
    </row>
    <row r="89" spans="1:8" ht="24.95" customHeight="1" x14ac:dyDescent="0.3">
      <c r="A89" s="160"/>
      <c r="B89" s="11" t="s">
        <v>20</v>
      </c>
      <c r="C89" s="16">
        <v>11800</v>
      </c>
      <c r="D89" s="13"/>
      <c r="E89" s="13"/>
      <c r="F89" s="13"/>
      <c r="H89" s="2"/>
    </row>
    <row r="90" spans="1:8" ht="24.95" customHeight="1" x14ac:dyDescent="0.3">
      <c r="A90" s="175"/>
      <c r="B90" s="10" t="s">
        <v>32</v>
      </c>
      <c r="C90" s="15"/>
      <c r="D90" s="4">
        <f>SUM(C91:C95)</f>
        <v>39666</v>
      </c>
      <c r="E90" s="4">
        <v>35449</v>
      </c>
      <c r="F90" s="4">
        <f>D90-E90</f>
        <v>4217</v>
      </c>
      <c r="H90" s="2"/>
    </row>
    <row r="91" spans="1:8" ht="24.95" customHeight="1" x14ac:dyDescent="0.3">
      <c r="A91" s="176"/>
      <c r="B91" s="11" t="s">
        <v>82</v>
      </c>
      <c r="C91" s="16">
        <v>31066</v>
      </c>
      <c r="D91" s="13"/>
      <c r="E91" s="13"/>
      <c r="F91" s="13"/>
      <c r="H91" s="2"/>
    </row>
    <row r="92" spans="1:8" ht="24.95" customHeight="1" x14ac:dyDescent="0.3">
      <c r="A92" s="176"/>
      <c r="B92" s="11" t="s">
        <v>60</v>
      </c>
      <c r="C92" s="16">
        <v>900</v>
      </c>
      <c r="D92" s="13"/>
      <c r="E92" s="13"/>
      <c r="F92" s="13"/>
      <c r="H92" s="2"/>
    </row>
    <row r="93" spans="1:8" ht="24.95" customHeight="1" x14ac:dyDescent="0.3">
      <c r="A93" s="176"/>
      <c r="B93" s="11" t="s">
        <v>54</v>
      </c>
      <c r="C93" s="16">
        <v>600</v>
      </c>
      <c r="D93" s="13"/>
      <c r="E93" s="13"/>
      <c r="F93" s="13"/>
      <c r="H93" s="2"/>
    </row>
    <row r="94" spans="1:8" ht="24.95" customHeight="1" x14ac:dyDescent="0.3">
      <c r="A94" s="176"/>
      <c r="B94" s="11" t="s">
        <v>93</v>
      </c>
      <c r="C94" s="16">
        <v>5700</v>
      </c>
      <c r="D94" s="13"/>
      <c r="E94" s="13"/>
      <c r="F94" s="13"/>
      <c r="H94" s="2"/>
    </row>
    <row r="95" spans="1:8" ht="24.95" customHeight="1" x14ac:dyDescent="0.3">
      <c r="A95" s="177"/>
      <c r="B95" s="11" t="s">
        <v>12</v>
      </c>
      <c r="C95" s="16">
        <v>1400</v>
      </c>
      <c r="D95" s="13"/>
      <c r="E95" s="13"/>
      <c r="F95" s="13"/>
      <c r="H95" s="2"/>
    </row>
    <row r="96" spans="1:8" ht="24.95" customHeight="1" x14ac:dyDescent="0.3">
      <c r="A96" s="155" t="s">
        <v>111</v>
      </c>
      <c r="B96" s="156"/>
      <c r="C96" s="157"/>
      <c r="D96" s="81">
        <f>SUM(D97:D106)</f>
        <v>52983</v>
      </c>
      <c r="E96" s="81">
        <f>SUM(E97:E106)</f>
        <v>50530</v>
      </c>
      <c r="F96" s="81">
        <f>SUM(F97:F106)</f>
        <v>2453</v>
      </c>
      <c r="H96" s="105"/>
    </row>
    <row r="97" spans="1:8" ht="24.95" customHeight="1" x14ac:dyDescent="0.3">
      <c r="A97" s="161"/>
      <c r="B97" s="10" t="s">
        <v>35</v>
      </c>
      <c r="C97" s="15"/>
      <c r="D97" s="4">
        <f>SUM(C98:C100)</f>
        <v>26903</v>
      </c>
      <c r="E97" s="4">
        <v>26750</v>
      </c>
      <c r="F97" s="4">
        <f>D97-E97</f>
        <v>153</v>
      </c>
      <c r="H97" s="2"/>
    </row>
    <row r="98" spans="1:8" ht="24.95" customHeight="1" x14ac:dyDescent="0.3">
      <c r="A98" s="178"/>
      <c r="B98" s="11" t="s">
        <v>91</v>
      </c>
      <c r="C98" s="16">
        <v>22961</v>
      </c>
      <c r="D98" s="13"/>
      <c r="E98" s="13"/>
      <c r="F98" s="13"/>
      <c r="H98" s="2"/>
    </row>
    <row r="99" spans="1:8" ht="24.95" customHeight="1" x14ac:dyDescent="0.3">
      <c r="A99" s="178"/>
      <c r="B99" s="11" t="s">
        <v>67</v>
      </c>
      <c r="C99" s="16">
        <v>1914</v>
      </c>
      <c r="D99" s="13"/>
      <c r="E99" s="13"/>
      <c r="F99" s="13"/>
      <c r="H99" s="2"/>
    </row>
    <row r="100" spans="1:8" ht="24.95" customHeight="1" x14ac:dyDescent="0.3">
      <c r="A100" s="178"/>
      <c r="B100" s="11" t="s">
        <v>1</v>
      </c>
      <c r="C100" s="16">
        <v>2028</v>
      </c>
      <c r="D100" s="13"/>
      <c r="E100" s="13"/>
      <c r="F100" s="13"/>
      <c r="H100" s="2"/>
    </row>
    <row r="101" spans="1:8" ht="24.95" customHeight="1" x14ac:dyDescent="0.3">
      <c r="A101" s="161"/>
      <c r="B101" s="10" t="s">
        <v>72</v>
      </c>
      <c r="C101" s="15"/>
      <c r="D101" s="4">
        <f>SUM(C102:C104)</f>
        <v>18080</v>
      </c>
      <c r="E101" s="4">
        <v>15780</v>
      </c>
      <c r="F101" s="4">
        <f>D101-E101</f>
        <v>2300</v>
      </c>
      <c r="H101" s="2"/>
    </row>
    <row r="102" spans="1:8" ht="24.95" customHeight="1" x14ac:dyDescent="0.3">
      <c r="A102" s="178"/>
      <c r="B102" s="11" t="s">
        <v>19</v>
      </c>
      <c r="C102" s="16">
        <v>5400</v>
      </c>
      <c r="D102" s="13"/>
      <c r="E102" s="13"/>
      <c r="F102" s="13"/>
      <c r="H102" s="2"/>
    </row>
    <row r="103" spans="1:8" ht="24.95" customHeight="1" x14ac:dyDescent="0.3">
      <c r="A103" s="178"/>
      <c r="B103" s="102" t="s">
        <v>120</v>
      </c>
      <c r="C103" s="16">
        <v>10080</v>
      </c>
      <c r="D103" s="101"/>
      <c r="E103" s="101"/>
      <c r="F103" s="101"/>
      <c r="H103" s="2"/>
    </row>
    <row r="104" spans="1:8" ht="24.95" customHeight="1" x14ac:dyDescent="0.3">
      <c r="A104" s="162"/>
      <c r="B104" s="107" t="s">
        <v>121</v>
      </c>
      <c r="C104" s="17">
        <v>2600</v>
      </c>
      <c r="D104" s="14"/>
      <c r="E104" s="14"/>
      <c r="F104" s="14"/>
      <c r="H104" s="2"/>
    </row>
    <row r="105" spans="1:8" ht="24.95" customHeight="1" x14ac:dyDescent="0.3">
      <c r="A105" s="161"/>
      <c r="B105" s="10" t="s">
        <v>46</v>
      </c>
      <c r="C105" s="15"/>
      <c r="D105" s="4">
        <f>SUM(C106:C106)</f>
        <v>8000</v>
      </c>
      <c r="E105" s="4">
        <v>8000</v>
      </c>
      <c r="F105" s="4">
        <f>D105-E105</f>
        <v>0</v>
      </c>
      <c r="H105" s="2"/>
    </row>
    <row r="106" spans="1:8" ht="24.95" customHeight="1" x14ac:dyDescent="0.3">
      <c r="A106" s="162"/>
      <c r="B106" s="12" t="s">
        <v>90</v>
      </c>
      <c r="C106" s="17">
        <v>8000</v>
      </c>
      <c r="D106" s="14"/>
      <c r="E106" s="14"/>
      <c r="F106" s="14"/>
    </row>
    <row r="107" spans="1:8" ht="24.95" customHeight="1" x14ac:dyDescent="0.3">
      <c r="A107" s="155" t="s">
        <v>101</v>
      </c>
      <c r="B107" s="156"/>
      <c r="C107" s="157"/>
      <c r="D107" s="81">
        <f>SUM(D108:D129)</f>
        <v>102000</v>
      </c>
      <c r="E107" s="81">
        <f>SUM(E108:E129)</f>
        <v>102000</v>
      </c>
      <c r="F107" s="81">
        <f>SUM(F108:F129)</f>
        <v>0</v>
      </c>
      <c r="H107" s="105"/>
    </row>
    <row r="108" spans="1:8" ht="24.95" customHeight="1" x14ac:dyDescent="0.3">
      <c r="A108" s="158"/>
      <c r="B108" s="45" t="s">
        <v>35</v>
      </c>
      <c r="C108" s="46"/>
      <c r="D108" s="47">
        <f>SUM(C109:C112)</f>
        <v>44481</v>
      </c>
      <c r="E108" s="47">
        <v>42786</v>
      </c>
      <c r="F108" s="47">
        <f>D108-E108</f>
        <v>1695</v>
      </c>
      <c r="H108" s="2"/>
    </row>
    <row r="109" spans="1:8" ht="24.95" customHeight="1" x14ac:dyDescent="0.3">
      <c r="A109" s="158"/>
      <c r="B109" s="11" t="s">
        <v>91</v>
      </c>
      <c r="C109" s="16">
        <v>33186</v>
      </c>
      <c r="D109" s="13"/>
      <c r="E109" s="13"/>
      <c r="F109" s="13"/>
      <c r="H109" s="2"/>
    </row>
    <row r="110" spans="1:8" ht="24.95" customHeight="1" x14ac:dyDescent="0.3">
      <c r="A110" s="158"/>
      <c r="B110" s="11" t="s">
        <v>67</v>
      </c>
      <c r="C110" s="16">
        <v>2766</v>
      </c>
      <c r="D110" s="13"/>
      <c r="E110" s="13"/>
      <c r="F110" s="13"/>
      <c r="H110" s="2"/>
    </row>
    <row r="111" spans="1:8" ht="24.95" customHeight="1" x14ac:dyDescent="0.3">
      <c r="A111" s="158"/>
      <c r="B111" s="11" t="s">
        <v>1</v>
      </c>
      <c r="C111" s="16">
        <v>3300</v>
      </c>
      <c r="D111" s="13"/>
      <c r="E111" s="13"/>
      <c r="F111" s="13"/>
      <c r="H111" s="2"/>
    </row>
    <row r="112" spans="1:8" ht="24.95" customHeight="1" x14ac:dyDescent="0.3">
      <c r="A112" s="158"/>
      <c r="B112" s="12" t="s">
        <v>87</v>
      </c>
      <c r="C112" s="17">
        <v>5229</v>
      </c>
      <c r="D112" s="14"/>
      <c r="E112" s="14"/>
      <c r="F112" s="14"/>
      <c r="H112" s="2"/>
    </row>
    <row r="113" spans="1:8" ht="24.95" customHeight="1" x14ac:dyDescent="0.3">
      <c r="A113" s="158"/>
      <c r="B113" s="10" t="s">
        <v>32</v>
      </c>
      <c r="C113" s="15"/>
      <c r="D113" s="4">
        <f>SUM(C114:C116)</f>
        <v>2314</v>
      </c>
      <c r="E113" s="4">
        <v>4152</v>
      </c>
      <c r="F113" s="4">
        <f>D113-E113</f>
        <v>-1838</v>
      </c>
      <c r="H113" s="2"/>
    </row>
    <row r="114" spans="1:8" ht="24.95" customHeight="1" x14ac:dyDescent="0.3">
      <c r="A114" s="158"/>
      <c r="B114" s="11" t="s">
        <v>54</v>
      </c>
      <c r="C114" s="16">
        <v>459</v>
      </c>
      <c r="D114" s="13"/>
      <c r="E114" s="13"/>
      <c r="F114" s="13"/>
      <c r="H114" s="2"/>
    </row>
    <row r="115" spans="1:8" ht="24.95" customHeight="1" x14ac:dyDescent="0.3">
      <c r="A115" s="158"/>
      <c r="B115" s="11" t="s">
        <v>18</v>
      </c>
      <c r="C115" s="16">
        <v>1240</v>
      </c>
      <c r="D115" s="13"/>
      <c r="E115" s="13"/>
      <c r="F115" s="13"/>
      <c r="H115" s="2"/>
    </row>
    <row r="116" spans="1:8" ht="24.95" customHeight="1" x14ac:dyDescent="0.3">
      <c r="A116" s="158"/>
      <c r="B116" s="12" t="s">
        <v>58</v>
      </c>
      <c r="C116" s="17">
        <v>615</v>
      </c>
      <c r="D116" s="14"/>
      <c r="E116" s="14"/>
      <c r="F116" s="14"/>
      <c r="H116" s="2"/>
    </row>
    <row r="117" spans="1:8" ht="24.95" customHeight="1" x14ac:dyDescent="0.3">
      <c r="A117" s="158"/>
      <c r="B117" s="10" t="s">
        <v>62</v>
      </c>
      <c r="C117" s="15"/>
      <c r="D117" s="4">
        <f>SUM(C118:C120)</f>
        <v>20575</v>
      </c>
      <c r="E117" s="4">
        <v>20662</v>
      </c>
      <c r="F117" s="4">
        <f>D117-E117</f>
        <v>-87</v>
      </c>
      <c r="H117" s="2"/>
    </row>
    <row r="118" spans="1:8" ht="24.95" customHeight="1" x14ac:dyDescent="0.3">
      <c r="A118" s="158"/>
      <c r="B118" s="11" t="s">
        <v>56</v>
      </c>
      <c r="C118" s="16">
        <v>16850</v>
      </c>
      <c r="D118" s="13"/>
      <c r="E118" s="13"/>
      <c r="F118" s="13"/>
      <c r="H118" s="2"/>
    </row>
    <row r="119" spans="1:8" ht="24.95" customHeight="1" x14ac:dyDescent="0.3">
      <c r="A119" s="158"/>
      <c r="B119" s="11" t="s">
        <v>86</v>
      </c>
      <c r="C119" s="16">
        <v>850</v>
      </c>
      <c r="D119" s="13"/>
      <c r="E119" s="13"/>
      <c r="F119" s="13"/>
      <c r="H119" s="2"/>
    </row>
    <row r="120" spans="1:8" ht="24.95" customHeight="1" x14ac:dyDescent="0.3">
      <c r="A120" s="158"/>
      <c r="B120" s="11" t="s">
        <v>83</v>
      </c>
      <c r="C120" s="16">
        <v>2875</v>
      </c>
      <c r="D120" s="13"/>
      <c r="E120" s="13"/>
      <c r="F120" s="13"/>
      <c r="H120" s="2"/>
    </row>
    <row r="121" spans="1:8" ht="24.95" customHeight="1" x14ac:dyDescent="0.3">
      <c r="A121" s="158"/>
      <c r="B121" s="10" t="s">
        <v>6</v>
      </c>
      <c r="C121" s="15"/>
      <c r="D121" s="4">
        <f>SUM(C122:C123)</f>
        <v>13830</v>
      </c>
      <c r="E121" s="4">
        <v>12835</v>
      </c>
      <c r="F121" s="4">
        <f>D121-E121</f>
        <v>995</v>
      </c>
      <c r="H121" s="2"/>
    </row>
    <row r="122" spans="1:8" ht="24.95" customHeight="1" x14ac:dyDescent="0.3">
      <c r="A122" s="158"/>
      <c r="B122" s="11" t="s">
        <v>86</v>
      </c>
      <c r="C122" s="16">
        <v>3000</v>
      </c>
      <c r="D122" s="13"/>
      <c r="E122" s="13"/>
      <c r="F122" s="13"/>
      <c r="H122" s="2"/>
    </row>
    <row r="123" spans="1:8" ht="24.95" customHeight="1" x14ac:dyDescent="0.3">
      <c r="A123" s="158"/>
      <c r="B123" s="11" t="s">
        <v>83</v>
      </c>
      <c r="C123" s="16">
        <v>10830</v>
      </c>
      <c r="D123" s="13"/>
      <c r="E123" s="13"/>
      <c r="F123" s="13"/>
      <c r="H123" s="2"/>
    </row>
    <row r="124" spans="1:8" ht="24.95" customHeight="1" x14ac:dyDescent="0.3">
      <c r="A124" s="158"/>
      <c r="B124" s="10" t="s">
        <v>5</v>
      </c>
      <c r="C124" s="15"/>
      <c r="D124" s="4">
        <f>SUM(C125:C126)</f>
        <v>3500</v>
      </c>
      <c r="E124" s="4">
        <v>3200</v>
      </c>
      <c r="F124" s="4">
        <f>D124-E124</f>
        <v>300</v>
      </c>
      <c r="H124" s="2"/>
    </row>
    <row r="125" spans="1:8" ht="24.95" customHeight="1" x14ac:dyDescent="0.3">
      <c r="A125" s="158"/>
      <c r="B125" s="11" t="s">
        <v>86</v>
      </c>
      <c r="C125" s="16">
        <v>1500</v>
      </c>
      <c r="D125" s="13"/>
      <c r="E125" s="13"/>
      <c r="F125" s="13"/>
      <c r="H125" s="2"/>
    </row>
    <row r="126" spans="1:8" ht="24.95" customHeight="1" x14ac:dyDescent="0.3">
      <c r="A126" s="158"/>
      <c r="B126" s="11" t="s">
        <v>83</v>
      </c>
      <c r="C126" s="16">
        <v>2000</v>
      </c>
      <c r="D126" s="13"/>
      <c r="E126" s="13"/>
      <c r="F126" s="13"/>
      <c r="H126" s="2"/>
    </row>
    <row r="127" spans="1:8" ht="24.95" customHeight="1" x14ac:dyDescent="0.3">
      <c r="A127" s="158"/>
      <c r="B127" s="10" t="s">
        <v>7</v>
      </c>
      <c r="C127" s="15"/>
      <c r="D127" s="4">
        <f>SUM(C128:C129)</f>
        <v>17300</v>
      </c>
      <c r="E127" s="4">
        <v>18365</v>
      </c>
      <c r="F127" s="4">
        <f>D127-E127</f>
        <v>-1065</v>
      </c>
      <c r="H127" s="2"/>
    </row>
    <row r="128" spans="1:8" ht="24.95" customHeight="1" x14ac:dyDescent="0.3">
      <c r="A128" s="158"/>
      <c r="B128" s="11" t="s">
        <v>86</v>
      </c>
      <c r="C128" s="16">
        <v>9420</v>
      </c>
      <c r="D128" s="13"/>
      <c r="E128" s="13"/>
      <c r="F128" s="13"/>
      <c r="H128" s="2"/>
    </row>
    <row r="129" spans="1:8" ht="24.95" customHeight="1" x14ac:dyDescent="0.3">
      <c r="A129" s="158"/>
      <c r="B129" s="12" t="s">
        <v>83</v>
      </c>
      <c r="C129" s="17">
        <v>7880</v>
      </c>
      <c r="D129" s="14"/>
      <c r="E129" s="14"/>
      <c r="F129" s="14"/>
    </row>
    <row r="130" spans="1:8" ht="24.95" customHeight="1" x14ac:dyDescent="0.3">
      <c r="A130" s="155" t="s">
        <v>102</v>
      </c>
      <c r="B130" s="156"/>
      <c r="C130" s="157"/>
      <c r="D130" s="81">
        <f t="shared" ref="D130:F130" si="3">SUM(D131:D132)</f>
        <v>3000</v>
      </c>
      <c r="E130" s="81">
        <f t="shared" si="3"/>
        <v>3000</v>
      </c>
      <c r="F130" s="81">
        <f t="shared" si="3"/>
        <v>0</v>
      </c>
      <c r="H130" s="105"/>
    </row>
    <row r="131" spans="1:8" ht="24.95" customHeight="1" x14ac:dyDescent="0.3">
      <c r="A131" s="11"/>
      <c r="B131" s="45" t="s">
        <v>36</v>
      </c>
      <c r="C131" s="46"/>
      <c r="D131" s="47">
        <f>SUM(C132)</f>
        <v>3000</v>
      </c>
      <c r="E131" s="47">
        <v>3000</v>
      </c>
      <c r="F131" s="47">
        <f>D131-E131</f>
        <v>0</v>
      </c>
      <c r="H131" s="2"/>
    </row>
    <row r="132" spans="1:8" ht="24.95" customHeight="1" x14ac:dyDescent="0.3">
      <c r="A132" s="11"/>
      <c r="B132" s="11" t="s">
        <v>43</v>
      </c>
      <c r="C132" s="16">
        <v>3000</v>
      </c>
      <c r="D132" s="13"/>
      <c r="E132" s="13"/>
      <c r="F132" s="13"/>
    </row>
    <row r="133" spans="1:8" ht="24.95" customHeight="1" x14ac:dyDescent="0.3">
      <c r="A133" s="155" t="s">
        <v>100</v>
      </c>
      <c r="B133" s="156"/>
      <c r="C133" s="157"/>
      <c r="D133" s="81">
        <f>SUM(D134:D135)</f>
        <v>14000</v>
      </c>
      <c r="E133" s="81">
        <f>SUM(E134:E135)</f>
        <v>16000</v>
      </c>
      <c r="F133" s="81">
        <f>SUM(F134:F135)</f>
        <v>-2000</v>
      </c>
      <c r="H133" s="105"/>
    </row>
    <row r="134" spans="1:8" ht="24.95" customHeight="1" x14ac:dyDescent="0.3">
      <c r="A134" s="11"/>
      <c r="B134" s="45" t="s">
        <v>36</v>
      </c>
      <c r="C134" s="46"/>
      <c r="D134" s="47">
        <f>SUM(C135:C135)</f>
        <v>14000</v>
      </c>
      <c r="E134" s="47">
        <v>16000</v>
      </c>
      <c r="F134" s="47">
        <f>D134-E134</f>
        <v>-2000</v>
      </c>
      <c r="H134" s="2"/>
    </row>
    <row r="135" spans="1:8" ht="24.95" customHeight="1" x14ac:dyDescent="0.3">
      <c r="A135" s="11"/>
      <c r="B135" s="11" t="s">
        <v>8</v>
      </c>
      <c r="C135" s="53">
        <v>14000</v>
      </c>
      <c r="D135" s="52"/>
      <c r="E135" s="52"/>
      <c r="F135" s="52"/>
      <c r="H135" s="2"/>
    </row>
    <row r="136" spans="1:8" ht="24.95" customHeight="1" x14ac:dyDescent="0.3">
      <c r="A136" s="155" t="s">
        <v>103</v>
      </c>
      <c r="B136" s="156"/>
      <c r="C136" s="157"/>
      <c r="D136" s="81">
        <f>SUM(D137:D141)</f>
        <v>8500</v>
      </c>
      <c r="E136" s="81">
        <f>SUM(E137:E141)</f>
        <v>7590</v>
      </c>
      <c r="F136" s="81">
        <f>SUM(F137:F141)</f>
        <v>910</v>
      </c>
      <c r="H136" s="105"/>
    </row>
    <row r="137" spans="1:8" ht="24.95" customHeight="1" x14ac:dyDescent="0.3">
      <c r="A137" s="158"/>
      <c r="B137" s="45" t="s">
        <v>36</v>
      </c>
      <c r="C137" s="46"/>
      <c r="D137" s="47">
        <f>SUM(C138:C139)</f>
        <v>8400</v>
      </c>
      <c r="E137" s="47">
        <v>7550</v>
      </c>
      <c r="F137" s="47">
        <f>D137-E137</f>
        <v>850</v>
      </c>
      <c r="H137" s="2"/>
    </row>
    <row r="138" spans="1:8" ht="24.95" customHeight="1" x14ac:dyDescent="0.3">
      <c r="A138" s="158"/>
      <c r="B138" s="11" t="s">
        <v>47</v>
      </c>
      <c r="C138" s="16">
        <v>7000</v>
      </c>
      <c r="D138" s="13"/>
      <c r="E138" s="13"/>
      <c r="F138" s="13"/>
      <c r="H138" s="2"/>
    </row>
    <row r="139" spans="1:8" ht="24.95" customHeight="1" x14ac:dyDescent="0.3">
      <c r="A139" s="158"/>
      <c r="B139" s="11" t="s">
        <v>21</v>
      </c>
      <c r="C139" s="16">
        <v>1400</v>
      </c>
      <c r="D139" s="13"/>
      <c r="E139" s="13"/>
      <c r="F139" s="13"/>
      <c r="H139" s="2"/>
    </row>
    <row r="140" spans="1:8" ht="24.95" customHeight="1" x14ac:dyDescent="0.3">
      <c r="A140" s="158"/>
      <c r="B140" s="10" t="s">
        <v>32</v>
      </c>
      <c r="C140" s="15"/>
      <c r="D140" s="4">
        <f>SUM(C141:C141)</f>
        <v>100</v>
      </c>
      <c r="E140" s="4">
        <v>40</v>
      </c>
      <c r="F140" s="4">
        <f>D140-E140</f>
        <v>60</v>
      </c>
      <c r="H140" s="2"/>
    </row>
    <row r="141" spans="1:8" ht="24.75" customHeight="1" x14ac:dyDescent="0.3">
      <c r="A141" s="158"/>
      <c r="B141" s="11" t="s">
        <v>25</v>
      </c>
      <c r="C141" s="16">
        <v>100</v>
      </c>
      <c r="D141" s="13"/>
      <c r="E141" s="13"/>
      <c r="F141" s="13"/>
    </row>
    <row r="142" spans="1:8" ht="24.95" customHeight="1" x14ac:dyDescent="0.3">
      <c r="A142" s="155" t="s">
        <v>104</v>
      </c>
      <c r="B142" s="156"/>
      <c r="C142" s="157"/>
      <c r="D142" s="81">
        <f>SUM(D143:D147)</f>
        <v>5400</v>
      </c>
      <c r="E142" s="81">
        <f>SUM(E143:E147)</f>
        <v>6000</v>
      </c>
      <c r="F142" s="81">
        <f>SUM(F143:F147)</f>
        <v>-600</v>
      </c>
      <c r="H142" s="105"/>
    </row>
    <row r="143" spans="1:8" ht="24.95" customHeight="1" x14ac:dyDescent="0.3">
      <c r="A143" s="158"/>
      <c r="B143" s="45" t="s">
        <v>36</v>
      </c>
      <c r="C143" s="46"/>
      <c r="D143" s="47">
        <f>SUM(C144:C145)</f>
        <v>4549</v>
      </c>
      <c r="E143" s="47">
        <v>5450</v>
      </c>
      <c r="F143" s="47">
        <f>D143-E143</f>
        <v>-901</v>
      </c>
      <c r="H143" s="2"/>
    </row>
    <row r="144" spans="1:8" ht="24.95" customHeight="1" x14ac:dyDescent="0.3">
      <c r="A144" s="158"/>
      <c r="B144" s="11" t="s">
        <v>86</v>
      </c>
      <c r="C144" s="16">
        <v>1500</v>
      </c>
      <c r="D144" s="13"/>
      <c r="E144" s="13"/>
      <c r="F144" s="13"/>
      <c r="H144" s="2"/>
    </row>
    <row r="145" spans="1:8" ht="24.95" customHeight="1" x14ac:dyDescent="0.3">
      <c r="A145" s="161"/>
      <c r="B145" s="85" t="s">
        <v>77</v>
      </c>
      <c r="C145" s="86">
        <v>3049</v>
      </c>
      <c r="D145" s="87"/>
      <c r="E145" s="87"/>
      <c r="F145" s="87"/>
      <c r="H145" s="2"/>
    </row>
    <row r="146" spans="1:8" ht="24.95" customHeight="1" x14ac:dyDescent="0.3">
      <c r="A146" s="163"/>
      <c r="B146" s="11" t="s">
        <v>32</v>
      </c>
      <c r="C146" s="63"/>
      <c r="D146" s="13">
        <f>SUM(C147:C147)</f>
        <v>851</v>
      </c>
      <c r="E146" s="13">
        <v>550</v>
      </c>
      <c r="F146" s="13">
        <f>D146-E146</f>
        <v>301</v>
      </c>
      <c r="H146" s="2"/>
    </row>
    <row r="147" spans="1:8" ht="24.95" customHeight="1" x14ac:dyDescent="0.3">
      <c r="A147" s="160"/>
      <c r="B147" s="11" t="s">
        <v>13</v>
      </c>
      <c r="C147" s="16">
        <v>851</v>
      </c>
      <c r="D147" s="13"/>
      <c r="E147" s="13"/>
      <c r="F147" s="13"/>
      <c r="H147" s="2"/>
    </row>
    <row r="148" spans="1:8" ht="24.95" customHeight="1" x14ac:dyDescent="0.3">
      <c r="A148" s="155" t="s">
        <v>112</v>
      </c>
      <c r="B148" s="156"/>
      <c r="C148" s="157"/>
      <c r="D148" s="81">
        <f t="shared" ref="D148:E148" si="4">SUM(D149:D150)</f>
        <v>570</v>
      </c>
      <c r="E148" s="81">
        <f t="shared" si="4"/>
        <v>480</v>
      </c>
      <c r="F148" s="81">
        <f>SUM(F149:F150)</f>
        <v>90</v>
      </c>
      <c r="H148" s="105"/>
    </row>
    <row r="149" spans="1:8" ht="24.95" customHeight="1" x14ac:dyDescent="0.3">
      <c r="A149" s="159"/>
      <c r="B149" s="10" t="s">
        <v>36</v>
      </c>
      <c r="C149" s="15"/>
      <c r="D149" s="97">
        <f>SUM(C150)</f>
        <v>570</v>
      </c>
      <c r="E149" s="97">
        <v>480</v>
      </c>
      <c r="F149" s="97">
        <f>D149-E149</f>
        <v>90</v>
      </c>
      <c r="H149" s="2"/>
    </row>
    <row r="150" spans="1:8" ht="24.95" customHeight="1" x14ac:dyDescent="0.3">
      <c r="A150" s="160"/>
      <c r="B150" s="102" t="s">
        <v>113</v>
      </c>
      <c r="C150" s="16">
        <v>570</v>
      </c>
      <c r="D150" s="98"/>
      <c r="E150" s="98"/>
      <c r="F150" s="98"/>
      <c r="H150" s="2"/>
    </row>
    <row r="151" spans="1:8" ht="24.95" customHeight="1" x14ac:dyDescent="0.3">
      <c r="A151" s="155" t="s">
        <v>42</v>
      </c>
      <c r="B151" s="156"/>
      <c r="C151" s="157"/>
      <c r="D151" s="81">
        <f t="shared" ref="D151:F151" si="5">SUM(D152:D154)</f>
        <v>3000</v>
      </c>
      <c r="E151" s="81">
        <f t="shared" si="5"/>
        <v>3000</v>
      </c>
      <c r="F151" s="81">
        <f t="shared" si="5"/>
        <v>0</v>
      </c>
      <c r="H151" s="105"/>
    </row>
    <row r="152" spans="1:8" ht="24.95" customHeight="1" x14ac:dyDescent="0.3">
      <c r="A152" s="158"/>
      <c r="B152" s="45" t="s">
        <v>36</v>
      </c>
      <c r="C152" s="46"/>
      <c r="D152" s="47">
        <f>SUM(C153:C154)</f>
        <v>3000</v>
      </c>
      <c r="E152" s="47">
        <v>3000</v>
      </c>
      <c r="F152" s="47">
        <f>D152-E152</f>
        <v>0</v>
      </c>
      <c r="H152" s="2"/>
    </row>
    <row r="153" spans="1:8" ht="24.95" customHeight="1" x14ac:dyDescent="0.3">
      <c r="A153" s="158"/>
      <c r="B153" s="11" t="s">
        <v>48</v>
      </c>
      <c r="C153" s="16">
        <v>500</v>
      </c>
      <c r="D153" s="13"/>
      <c r="E153" s="13"/>
      <c r="F153" s="13"/>
      <c r="H153" s="2"/>
    </row>
    <row r="154" spans="1:8" ht="24.95" customHeight="1" x14ac:dyDescent="0.3">
      <c r="A154" s="158"/>
      <c r="B154" s="11" t="s">
        <v>84</v>
      </c>
      <c r="C154" s="16">
        <v>2500</v>
      </c>
      <c r="D154" s="13"/>
      <c r="E154" s="13"/>
      <c r="F154" s="13"/>
    </row>
    <row r="155" spans="1:8" ht="24.95" customHeight="1" x14ac:dyDescent="0.3">
      <c r="A155" s="155" t="s">
        <v>15</v>
      </c>
      <c r="B155" s="156"/>
      <c r="C155" s="157"/>
      <c r="D155" s="81">
        <f t="shared" ref="D155:E155" si="6">SUM(D156:D157)</f>
        <v>5000</v>
      </c>
      <c r="E155" s="81">
        <f t="shared" si="6"/>
        <v>5000</v>
      </c>
      <c r="F155" s="81">
        <f>SUM(F156:F157)</f>
        <v>0</v>
      </c>
      <c r="H155" s="105"/>
    </row>
    <row r="156" spans="1:8" ht="24.95" customHeight="1" x14ac:dyDescent="0.3">
      <c r="A156" s="159"/>
      <c r="B156" s="10" t="s">
        <v>36</v>
      </c>
      <c r="C156" s="15"/>
      <c r="D156" s="4">
        <f>SUM(C157)</f>
        <v>5000</v>
      </c>
      <c r="E156" s="4">
        <v>5000</v>
      </c>
      <c r="F156" s="4">
        <f>D156-E156</f>
        <v>0</v>
      </c>
      <c r="H156" s="2"/>
    </row>
    <row r="157" spans="1:8" ht="24.95" customHeight="1" x14ac:dyDescent="0.3">
      <c r="A157" s="160"/>
      <c r="B157" s="11" t="s">
        <v>66</v>
      </c>
      <c r="C157" s="16">
        <v>5000</v>
      </c>
      <c r="D157" s="13"/>
      <c r="E157" s="13"/>
      <c r="F157" s="13"/>
    </row>
    <row r="158" spans="1:8" ht="24.95" customHeight="1" x14ac:dyDescent="0.3">
      <c r="A158" s="155" t="s">
        <v>65</v>
      </c>
      <c r="B158" s="156"/>
      <c r="C158" s="157"/>
      <c r="D158" s="81">
        <f>SUM(D159:D160)</f>
        <v>40000</v>
      </c>
      <c r="E158" s="81">
        <f>SUM(E159:E160)</f>
        <v>40000</v>
      </c>
      <c r="F158" s="81">
        <f>SUM(F159:F160)</f>
        <v>0</v>
      </c>
      <c r="H158" s="105"/>
    </row>
    <row r="159" spans="1:8" ht="24.95" customHeight="1" x14ac:dyDescent="0.3">
      <c r="A159" s="159"/>
      <c r="B159" s="10" t="s">
        <v>36</v>
      </c>
      <c r="C159" s="15"/>
      <c r="D159" s="47">
        <f>SUM(C160:C160)</f>
        <v>40000</v>
      </c>
      <c r="E159" s="4">
        <v>40000</v>
      </c>
      <c r="F159" s="4">
        <f>D159-E159</f>
        <v>0</v>
      </c>
      <c r="H159" s="2"/>
    </row>
    <row r="160" spans="1:8" ht="24.75" customHeight="1" x14ac:dyDescent="0.3">
      <c r="A160" s="160"/>
      <c r="B160" s="12" t="s">
        <v>41</v>
      </c>
      <c r="C160" s="17">
        <v>40000</v>
      </c>
      <c r="D160" s="14"/>
      <c r="E160" s="14"/>
      <c r="F160" s="14"/>
    </row>
    <row r="161" spans="1:8" ht="24.75" customHeight="1" x14ac:dyDescent="0.3">
      <c r="A161" s="150" t="s">
        <v>119</v>
      </c>
      <c r="B161" s="151"/>
      <c r="C161" s="152"/>
      <c r="D161" s="81">
        <f>SUM(D162:D163)</f>
        <v>2000</v>
      </c>
      <c r="E161" s="81">
        <f>SUM(E162:E163)</f>
        <v>2000</v>
      </c>
      <c r="F161" s="81">
        <f>SUM(F162:F163)</f>
        <v>0</v>
      </c>
      <c r="H161" s="106"/>
    </row>
    <row r="162" spans="1:8" ht="24.75" customHeight="1" x14ac:dyDescent="0.3">
      <c r="A162" s="153"/>
      <c r="B162" s="103" t="s">
        <v>117</v>
      </c>
      <c r="C162" s="91"/>
      <c r="D162" s="4">
        <f>SUM(C163)</f>
        <v>2000</v>
      </c>
      <c r="E162" s="50">
        <v>2000</v>
      </c>
      <c r="F162" s="4">
        <f>D162-E162</f>
        <v>0</v>
      </c>
    </row>
    <row r="163" spans="1:8" ht="24.75" customHeight="1" x14ac:dyDescent="0.3">
      <c r="A163" s="154"/>
      <c r="B163" s="104" t="s">
        <v>118</v>
      </c>
      <c r="C163" s="93">
        <v>2000</v>
      </c>
      <c r="D163" s="51"/>
      <c r="E163" s="51"/>
      <c r="F163" s="49"/>
    </row>
    <row r="164" spans="1:8" ht="24.75" customHeight="1" x14ac:dyDescent="0.3">
      <c r="A164" s="147" t="s">
        <v>114</v>
      </c>
      <c r="B164" s="148"/>
      <c r="C164" s="149"/>
      <c r="D164" s="81">
        <f>SUM(D165:D166)</f>
        <v>1820</v>
      </c>
      <c r="E164" s="81">
        <f>SUM(E165:E166)</f>
        <v>1300</v>
      </c>
      <c r="F164" s="81">
        <f>SUM(F165:F166)</f>
        <v>520</v>
      </c>
      <c r="H164" s="106"/>
    </row>
    <row r="165" spans="1:8" ht="24.75" customHeight="1" x14ac:dyDescent="0.3">
      <c r="A165" s="94"/>
      <c r="B165" s="103" t="s">
        <v>115</v>
      </c>
      <c r="C165" s="95"/>
      <c r="D165" s="4">
        <f>SUM(C166)</f>
        <v>1820</v>
      </c>
      <c r="E165" s="62">
        <v>1300</v>
      </c>
      <c r="F165" s="4">
        <f>D165-E165</f>
        <v>520</v>
      </c>
    </row>
    <row r="166" spans="1:8" ht="24.75" customHeight="1" x14ac:dyDescent="0.3">
      <c r="A166" s="96"/>
      <c r="B166" s="104" t="s">
        <v>116</v>
      </c>
      <c r="C166" s="93">
        <v>1820</v>
      </c>
      <c r="D166" s="51"/>
      <c r="E166" s="51"/>
      <c r="F166" s="51"/>
    </row>
    <row r="167" spans="1:8" ht="24.75" customHeight="1" x14ac:dyDescent="0.3">
      <c r="A167" s="147" t="s">
        <v>11</v>
      </c>
      <c r="B167" s="148"/>
      <c r="C167" s="149"/>
      <c r="D167" s="81">
        <f>SUM(D168:D169)</f>
        <v>12000</v>
      </c>
      <c r="E167" s="81">
        <f>SUM(E168:E169)</f>
        <v>8000</v>
      </c>
      <c r="F167" s="81">
        <f>SUM(F168:F169)</f>
        <v>4000</v>
      </c>
      <c r="H167" s="106"/>
    </row>
    <row r="168" spans="1:8" ht="24.75" customHeight="1" x14ac:dyDescent="0.3">
      <c r="A168" s="94"/>
      <c r="B168" s="90" t="s">
        <v>32</v>
      </c>
      <c r="C168" s="91"/>
      <c r="D168" s="58">
        <f>SUM(C169)</f>
        <v>12000</v>
      </c>
      <c r="E168" s="57">
        <v>8000</v>
      </c>
      <c r="F168" s="4">
        <f>D168-E168</f>
        <v>4000</v>
      </c>
      <c r="G168" s="56"/>
    </row>
    <row r="169" spans="1:8" ht="24.75" customHeight="1" x14ac:dyDescent="0.3">
      <c r="A169" s="96"/>
      <c r="B169" s="92" t="s">
        <v>68</v>
      </c>
      <c r="C169" s="93">
        <v>12000</v>
      </c>
      <c r="D169" s="51"/>
      <c r="E169" s="51"/>
      <c r="F169" s="51"/>
    </row>
    <row r="173" spans="1:8" x14ac:dyDescent="0.3">
      <c r="D173" s="84"/>
    </row>
  </sheetData>
  <mergeCells count="63">
    <mergeCell ref="A96:C96"/>
    <mergeCell ref="A26:A31"/>
    <mergeCell ref="A101:A104"/>
    <mergeCell ref="A97:A100"/>
    <mergeCell ref="A83:A89"/>
    <mergeCell ref="A70:C70"/>
    <mergeCell ref="A90:A95"/>
    <mergeCell ref="A38:A43"/>
    <mergeCell ref="A15:A21"/>
    <mergeCell ref="A22:A25"/>
    <mergeCell ref="A57:C57"/>
    <mergeCell ref="A82:C82"/>
    <mergeCell ref="A74:C74"/>
    <mergeCell ref="A75:A78"/>
    <mergeCell ref="A79:A81"/>
    <mergeCell ref="A44:C44"/>
    <mergeCell ref="A50:A54"/>
    <mergeCell ref="A55:A56"/>
    <mergeCell ref="A32:C32"/>
    <mergeCell ref="A71:A73"/>
    <mergeCell ref="A58:A62"/>
    <mergeCell ref="A63:A67"/>
    <mergeCell ref="A45:A49"/>
    <mergeCell ref="A33:A37"/>
    <mergeCell ref="A1:F1"/>
    <mergeCell ref="A2:F2"/>
    <mergeCell ref="A3:C3"/>
    <mergeCell ref="A4:C4"/>
    <mergeCell ref="A12:A14"/>
    <mergeCell ref="F3:F4"/>
    <mergeCell ref="D3:D4"/>
    <mergeCell ref="E3:E4"/>
    <mergeCell ref="A5:C5"/>
    <mergeCell ref="A6:C6"/>
    <mergeCell ref="A7:A11"/>
    <mergeCell ref="A146:A147"/>
    <mergeCell ref="A136:C136"/>
    <mergeCell ref="A133:C133"/>
    <mergeCell ref="A130:C130"/>
    <mergeCell ref="A156:A157"/>
    <mergeCell ref="A148:C148"/>
    <mergeCell ref="A149:A150"/>
    <mergeCell ref="A105:A106"/>
    <mergeCell ref="A137:A139"/>
    <mergeCell ref="A140:A141"/>
    <mergeCell ref="A142:C142"/>
    <mergeCell ref="A143:A145"/>
    <mergeCell ref="A124:A126"/>
    <mergeCell ref="A127:A129"/>
    <mergeCell ref="A107:C107"/>
    <mergeCell ref="A108:A112"/>
    <mergeCell ref="A113:A116"/>
    <mergeCell ref="A117:A120"/>
    <mergeCell ref="A121:A123"/>
    <mergeCell ref="A167:C167"/>
    <mergeCell ref="A161:C161"/>
    <mergeCell ref="A162:A163"/>
    <mergeCell ref="A151:C151"/>
    <mergeCell ref="A152:A154"/>
    <mergeCell ref="A155:C155"/>
    <mergeCell ref="A158:C158"/>
    <mergeCell ref="A159:A160"/>
    <mergeCell ref="A164:C164"/>
  </mergeCells>
  <phoneticPr fontId="14" type="noConversion"/>
  <printOptions horizontalCentered="1"/>
  <pageMargins left="0.42" right="0.19666667282581329" top="0.74750000238418579" bottom="0.46" header="0.31486111879348755" footer="0.18"/>
  <pageSetup paperSize="9" scale="80" orientation="portrait" r:id="rId1"/>
  <ignoredErrors>
    <ignoredError sqref="D101 E10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zoomScaleNormal="100" zoomScaleSheetLayoutView="75" workbookViewId="0">
      <selection activeCell="E25" sqref="E25"/>
    </sheetView>
  </sheetViews>
  <sheetFormatPr defaultColWidth="9" defaultRowHeight="16.5" x14ac:dyDescent="0.3"/>
  <sheetData/>
  <phoneticPr fontId="14" type="noConversion"/>
  <pageMargins left="0.69972223043441772" right="0.69972223043441772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예산총괄표</vt:lpstr>
      <vt:lpstr>세입명세서</vt:lpstr>
      <vt:lpstr>세출명세서</vt:lpstr>
      <vt:lpstr>Sheet1</vt:lpstr>
      <vt:lpstr>세입명세서!Print_Area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user</cp:lastModifiedBy>
  <cp:revision>52</cp:revision>
  <cp:lastPrinted>2021-02-04T07:48:47Z</cp:lastPrinted>
  <dcterms:created xsi:type="dcterms:W3CDTF">2014-01-03T10:36:14Z</dcterms:created>
  <dcterms:modified xsi:type="dcterms:W3CDTF">2021-02-05T03:56:01Z</dcterms:modified>
  <cp:version>0906.0200.01</cp:version>
</cp:coreProperties>
</file>