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SPC\Desktop\"/>
    </mc:Choice>
  </mc:AlternateContent>
  <bookViews>
    <workbookView xWindow="0" yWindow="0" windowWidth="19125" windowHeight="13680"/>
  </bookViews>
  <sheets>
    <sheet name="총괄표" sheetId="1" r:id="rId1"/>
    <sheet name="세입" sheetId="4" r:id="rId2"/>
    <sheet name="세출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5" l="1"/>
  <c r="G23" i="5"/>
  <c r="H23" i="5" s="1"/>
  <c r="H22" i="5"/>
  <c r="G22" i="5"/>
  <c r="G21" i="5"/>
  <c r="H21" i="5" s="1"/>
  <c r="H20" i="5"/>
  <c r="G20" i="5"/>
  <c r="G19" i="5"/>
  <c r="H19" i="5" s="1"/>
  <c r="H18" i="5"/>
  <c r="G18" i="5"/>
  <c r="G17" i="5"/>
  <c r="H17" i="5" s="1"/>
  <c r="H16" i="5"/>
  <c r="G16" i="5"/>
  <c r="G15" i="5"/>
  <c r="H15" i="5" s="1"/>
  <c r="H14" i="5"/>
  <c r="G14" i="5"/>
  <c r="G13" i="5"/>
  <c r="H13" i="5" s="1"/>
  <c r="H12" i="5"/>
  <c r="G12" i="5"/>
  <c r="G11" i="5"/>
  <c r="H11" i="5" s="1"/>
  <c r="H10" i="5"/>
  <c r="G10" i="5"/>
  <c r="G9" i="5"/>
  <c r="H9" i="5" s="1"/>
  <c r="H8" i="5"/>
  <c r="G8" i="5"/>
  <c r="G7" i="5"/>
  <c r="H7" i="5" s="1"/>
  <c r="H6" i="5"/>
  <c r="G6" i="5"/>
  <c r="G5" i="5"/>
  <c r="H5" i="5" s="1"/>
  <c r="E15" i="4"/>
  <c r="G14" i="4"/>
  <c r="G13" i="4"/>
  <c r="G12" i="4"/>
  <c r="G11" i="4"/>
  <c r="G10" i="4"/>
  <c r="G9" i="4"/>
  <c r="G8" i="4"/>
  <c r="G7" i="4"/>
  <c r="G6" i="4"/>
  <c r="G5" i="4"/>
  <c r="E7" i="1" l="1"/>
  <c r="E8" i="1"/>
  <c r="E9" i="1"/>
  <c r="E10" i="1"/>
  <c r="E11" i="1"/>
  <c r="E6" i="1"/>
  <c r="J7" i="1"/>
  <c r="J8" i="1"/>
  <c r="J9" i="1"/>
  <c r="J10" i="1"/>
  <c r="J11" i="1"/>
  <c r="J6" i="1"/>
  <c r="H12" i="1" l="1"/>
</calcChain>
</file>

<file path=xl/comments1.xml><?xml version="1.0" encoding="utf-8"?>
<comments xmlns="http://schemas.openxmlformats.org/spreadsheetml/2006/main">
  <authors>
    <author>Windows 사용자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사용자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<sst xmlns="http://schemas.openxmlformats.org/spreadsheetml/2006/main" count="134" uniqueCount="75">
  <si>
    <t>세입</t>
  </si>
  <si>
    <t>세출</t>
  </si>
  <si>
    <t>관</t>
  </si>
  <si>
    <t>항</t>
  </si>
  <si>
    <t>전년도</t>
  </si>
  <si>
    <t>당해년도</t>
  </si>
  <si>
    <t>증감액</t>
  </si>
  <si>
    <t>사업수입</t>
  </si>
  <si>
    <t>사무비</t>
  </si>
  <si>
    <t>인건비</t>
  </si>
  <si>
    <t>보조금수입</t>
  </si>
  <si>
    <t>업무추진비</t>
  </si>
  <si>
    <t>후원금수입</t>
  </si>
  <si>
    <t>운영비</t>
  </si>
  <si>
    <t>전입금</t>
  </si>
  <si>
    <t>재산조성비</t>
  </si>
  <si>
    <t>시설비</t>
  </si>
  <si>
    <t>이월금</t>
  </si>
  <si>
    <t>사업비</t>
  </si>
  <si>
    <t>잡수입</t>
  </si>
  <si>
    <t>잡지출</t>
  </si>
  <si>
    <t>합계</t>
  </si>
  <si>
    <t>합계</t>
    <phoneticPr fontId="1" type="noConversion"/>
  </si>
  <si>
    <t>2021년 구로구건강가정·다문화가족지원사업 예산 총괄표</t>
    <phoneticPr fontId="1" type="noConversion"/>
  </si>
  <si>
    <t>급여</t>
  </si>
  <si>
    <t>제수당</t>
  </si>
  <si>
    <t>기타후생경비</t>
  </si>
  <si>
    <t>기관운영비</t>
  </si>
  <si>
    <t>회의비</t>
  </si>
  <si>
    <t>여비</t>
  </si>
  <si>
    <t>공공요금</t>
  </si>
  <si>
    <t>제세공과금</t>
  </si>
  <si>
    <t>차량비</t>
  </si>
  <si>
    <t>기타운영비</t>
  </si>
  <si>
    <t>자산취득비</t>
  </si>
  <si>
    <t>시설장비유지비</t>
  </si>
  <si>
    <t>비지정후원금</t>
  </si>
  <si>
    <t>국고보조금</t>
  </si>
  <si>
    <t>기타보조금</t>
  </si>
  <si>
    <t>2021년 구로구건강가정·다문화가족지원사업 세입예산서 내역</t>
    <phoneticPr fontId="1" type="noConversion"/>
  </si>
  <si>
    <t>구분</t>
  </si>
  <si>
    <t>목</t>
  </si>
  <si>
    <t>예산액</t>
  </si>
  <si>
    <t>산출내역</t>
  </si>
  <si>
    <t>증감비율</t>
  </si>
  <si>
    <t>지정후원금</t>
  </si>
  <si>
    <t>법인전입금</t>
  </si>
  <si>
    <t>전년도이월금</t>
  </si>
  <si>
    <t>전년도이월금(후원금)</t>
  </si>
  <si>
    <t>이월사업비</t>
  </si>
  <si>
    <t>기타잡수입</t>
  </si>
  <si>
    <t>이자수입외</t>
  </si>
  <si>
    <t>2021년 구로구건강가정·다문화가족지원사업 세출예산서 내역</t>
    <phoneticPr fontId="1" type="noConversion"/>
  </si>
  <si>
    <t>인건비32명</t>
    <phoneticPr fontId="1" type="noConversion"/>
  </si>
  <si>
    <t>명절수당-기본급*120%
가족수당-배우자4만,1자녀2만,2자녀6만,3자녀10만,부양가족2만
급식비-100,000원*12월
연장근로수당-통상임금/209*1.5*연장근로시간(월15시간,연120시간한도)
관리자수당-200,000*12월
지도사처우개선비-116,000*12월*11명</t>
    <phoneticPr fontId="1" type="noConversion"/>
  </si>
  <si>
    <t>퇴직금 및 퇴직적립금</t>
  </si>
  <si>
    <t>총임금/12</t>
  </si>
  <si>
    <t>사회보험부담금</t>
  </si>
  <si>
    <t>과세임금*4대보험요율</t>
  </si>
  <si>
    <t>복지포인트 10호봉↑ 330,000/10호봉미만 250,000</t>
  </si>
  <si>
    <t>기관운영비</t>
    <phoneticPr fontId="1" type="noConversion"/>
  </si>
  <si>
    <t>직책보조비</t>
  </si>
  <si>
    <t>센터장활동비</t>
    <phoneticPr fontId="1" type="noConversion"/>
  </si>
  <si>
    <t>회의비</t>
    <phoneticPr fontId="1" type="noConversion"/>
  </si>
  <si>
    <t>출장비,교통비</t>
    <phoneticPr fontId="1" type="noConversion"/>
  </si>
  <si>
    <t>수용비 및 수수료</t>
  </si>
  <si>
    <t>사용품, 소모품 구입비,인쇄비,수용비</t>
    <phoneticPr fontId="1" type="noConversion"/>
  </si>
  <si>
    <t>공공요금</t>
    <phoneticPr fontId="1" type="noConversion"/>
  </si>
  <si>
    <t>보험료등</t>
    <phoneticPr fontId="1" type="noConversion"/>
  </si>
  <si>
    <t>유류비,차량수리비</t>
    <phoneticPr fontId="1" type="noConversion"/>
  </si>
  <si>
    <t>직원교육비,직원워크숍</t>
    <phoneticPr fontId="1" type="noConversion"/>
  </si>
  <si>
    <t>자산구입비용</t>
  </si>
  <si>
    <t>시설장비수선</t>
  </si>
  <si>
    <t>기본사업비 (54,100,000) 
다문화특성화사업비(28,940,000)
가족학교(11,920,000)
공동육아나눔터(16,800,000)
돌봄공동체 (35,300,000)
취약가족지원사업(30,110,000)
1인가구지원사업(18,000,000)
움틈학교(42,120,000)
법인전입금 (9,806,810) 
비지정후원사업 (16,532,640)
방문수입금 (3,198,000)</t>
    <phoneticPr fontId="1" type="noConversion"/>
  </si>
  <si>
    <t>이자반납외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</si>
</sst>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22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double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ck">
        <color rgb="FF000000"/>
      </right>
      <top/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hair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11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3" fontId="3" fillId="0" borderId="16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right" vertical="center" wrapText="1"/>
    </xf>
    <xf numFmtId="3" fontId="3" fillId="0" borderId="19" xfId="0" applyNumberFormat="1" applyFont="1" applyFill="1" applyBorder="1" applyAlignment="1">
      <alignment horizontal="right" vertical="center" wrapText="1"/>
    </xf>
    <xf numFmtId="176" fontId="2" fillId="0" borderId="22" xfId="0" applyNumberFormat="1" applyFont="1" applyFill="1" applyBorder="1" applyAlignment="1">
      <alignment horizontal="right" vertical="center" wrapText="1"/>
    </xf>
    <xf numFmtId="176" fontId="2" fillId="0" borderId="23" xfId="0" applyNumberFormat="1" applyFont="1" applyFill="1" applyBorder="1" applyAlignment="1">
      <alignment horizontal="right" vertical="center" wrapText="1"/>
    </xf>
    <xf numFmtId="176" fontId="2" fillId="0" borderId="25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right" vertical="center" wrapText="1"/>
    </xf>
    <xf numFmtId="3" fontId="0" fillId="0" borderId="0" xfId="0" applyNumberFormat="1" applyFill="1">
      <alignment vertical="center"/>
    </xf>
    <xf numFmtId="3" fontId="3" fillId="0" borderId="26" xfId="0" applyNumberFormat="1" applyFont="1" applyFill="1" applyBorder="1" applyAlignment="1">
      <alignment horizontal="right" vertical="center" wrapText="1"/>
    </xf>
    <xf numFmtId="41" fontId="5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3" fontId="3" fillId="0" borderId="27" xfId="0" applyNumberFormat="1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center" vertical="center" wrapText="1"/>
    </xf>
    <xf numFmtId="3" fontId="3" fillId="0" borderId="28" xfId="0" applyNumberFormat="1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center" vertical="center" wrapText="1"/>
    </xf>
    <xf numFmtId="3" fontId="3" fillId="0" borderId="29" xfId="0" applyNumberFormat="1" applyFont="1" applyFill="1" applyBorder="1" applyAlignment="1">
      <alignment horizontal="right" vertical="center" wrapText="1"/>
    </xf>
    <xf numFmtId="41" fontId="5" fillId="0" borderId="0" xfId="1" applyFont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righ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right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left" vertical="center" wrapText="1"/>
    </xf>
    <xf numFmtId="3" fontId="3" fillId="3" borderId="28" xfId="0" applyNumberFormat="1" applyFont="1" applyFill="1" applyBorder="1" applyAlignment="1">
      <alignment horizontal="right" vertical="center" wrapText="1"/>
    </xf>
    <xf numFmtId="0" fontId="3" fillId="3" borderId="28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left" vertical="center" wrapText="1"/>
    </xf>
    <xf numFmtId="2" fontId="3" fillId="0" borderId="28" xfId="0" applyNumberFormat="1" applyFont="1" applyFill="1" applyBorder="1" applyAlignment="1">
      <alignment horizontal="right" vertical="center" wrapText="1"/>
    </xf>
    <xf numFmtId="2" fontId="3" fillId="0" borderId="29" xfId="0" applyNumberFormat="1" applyFont="1" applyFill="1" applyBorder="1" applyAlignment="1">
      <alignment horizontal="right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3" fontId="3" fillId="0" borderId="45" xfId="0" applyNumberFormat="1" applyFont="1" applyFill="1" applyBorder="1" applyAlignment="1">
      <alignment horizontal="righ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sqref="A1:J1"/>
    </sheetView>
  </sheetViews>
  <sheetFormatPr defaultRowHeight="16.5" x14ac:dyDescent="0.3"/>
  <cols>
    <col min="1" max="1" width="13.375" style="1" customWidth="1"/>
    <col min="2" max="2" width="13.5" style="1" customWidth="1"/>
    <col min="3" max="3" width="13.125" style="1" customWidth="1"/>
    <col min="4" max="4" width="13.375" style="1" customWidth="1"/>
    <col min="5" max="5" width="13.5" style="1" customWidth="1"/>
    <col min="6" max="6" width="13.375" style="1" customWidth="1"/>
    <col min="7" max="7" width="13.5" style="1" customWidth="1"/>
    <col min="8" max="8" width="13.125" style="1" customWidth="1"/>
    <col min="9" max="9" width="13.375" style="1" customWidth="1"/>
    <col min="10" max="10" width="13.5" style="1" customWidth="1"/>
    <col min="11" max="16384" width="9" style="1"/>
  </cols>
  <sheetData>
    <row r="1" spans="1:10" ht="39.75" customHeight="1" x14ac:dyDescent="0.3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0" customHeight="1" x14ac:dyDescent="0.3"/>
    <row r="3" spans="1:10" ht="30" customHeight="1" thickBot="1" x14ac:dyDescent="0.35">
      <c r="H3" s="28"/>
      <c r="I3" s="28"/>
    </row>
    <row r="4" spans="1:10" ht="30" customHeight="1" thickTop="1" x14ac:dyDescent="0.3">
      <c r="A4" s="31" t="s">
        <v>0</v>
      </c>
      <c r="B4" s="32"/>
      <c r="C4" s="32"/>
      <c r="D4" s="32"/>
      <c r="E4" s="32"/>
      <c r="F4" s="33" t="s">
        <v>1</v>
      </c>
      <c r="G4" s="32"/>
      <c r="H4" s="32"/>
      <c r="I4" s="32"/>
      <c r="J4" s="34"/>
    </row>
    <row r="5" spans="1:10" ht="30" customHeight="1" thickBot="1" x14ac:dyDescent="0.35">
      <c r="A5" s="9" t="s">
        <v>2</v>
      </c>
      <c r="B5" s="10" t="s">
        <v>3</v>
      </c>
      <c r="C5" s="10" t="s">
        <v>4</v>
      </c>
      <c r="D5" s="10" t="s">
        <v>5</v>
      </c>
      <c r="E5" s="11" t="s">
        <v>6</v>
      </c>
      <c r="F5" s="12" t="s">
        <v>2</v>
      </c>
      <c r="G5" s="10" t="s">
        <v>3</v>
      </c>
      <c r="H5" s="10" t="s">
        <v>4</v>
      </c>
      <c r="I5" s="10" t="s">
        <v>5</v>
      </c>
      <c r="J5" s="13" t="s">
        <v>6</v>
      </c>
    </row>
    <row r="6" spans="1:10" ht="30" customHeight="1" thickTop="1" x14ac:dyDescent="0.3">
      <c r="A6" s="2" t="s">
        <v>7</v>
      </c>
      <c r="B6" s="3" t="s">
        <v>7</v>
      </c>
      <c r="C6" s="4">
        <v>1843000</v>
      </c>
      <c r="D6" s="4">
        <v>3000000</v>
      </c>
      <c r="E6" s="5">
        <f>D6-C6</f>
        <v>1157000</v>
      </c>
      <c r="F6" s="6" t="s">
        <v>8</v>
      </c>
      <c r="G6" s="14" t="s">
        <v>9</v>
      </c>
      <c r="H6" s="15">
        <v>1179176649</v>
      </c>
      <c r="I6" s="15">
        <v>1442587660</v>
      </c>
      <c r="J6" s="16">
        <f>I6-H6</f>
        <v>263411011</v>
      </c>
    </row>
    <row r="7" spans="1:10" ht="30" customHeight="1" x14ac:dyDescent="0.3">
      <c r="A7" s="2" t="s">
        <v>10</v>
      </c>
      <c r="B7" s="3" t="s">
        <v>10</v>
      </c>
      <c r="C7" s="4">
        <v>1981232000</v>
      </c>
      <c r="D7" s="4">
        <v>1839729000</v>
      </c>
      <c r="E7" s="5">
        <f t="shared" ref="E7:E11" si="0">D7-C7</f>
        <v>-141503000</v>
      </c>
      <c r="F7" s="6"/>
      <c r="G7" s="17" t="s">
        <v>11</v>
      </c>
      <c r="H7" s="18">
        <v>12000000</v>
      </c>
      <c r="I7" s="18">
        <v>7320000</v>
      </c>
      <c r="J7" s="19">
        <f t="shared" ref="J7:J11" si="1">I7-H7</f>
        <v>-4680000</v>
      </c>
    </row>
    <row r="8" spans="1:10" ht="30" customHeight="1" x14ac:dyDescent="0.3">
      <c r="A8" s="2" t="s">
        <v>12</v>
      </c>
      <c r="B8" s="3" t="s">
        <v>12</v>
      </c>
      <c r="C8" s="4">
        <v>10635000</v>
      </c>
      <c r="D8" s="4">
        <v>3000000</v>
      </c>
      <c r="E8" s="5">
        <f t="shared" si="0"/>
        <v>-7635000</v>
      </c>
      <c r="F8" s="8"/>
      <c r="G8" s="3" t="s">
        <v>13</v>
      </c>
      <c r="H8" s="4">
        <v>112854560</v>
      </c>
      <c r="I8" s="4">
        <v>97261340</v>
      </c>
      <c r="J8" s="7">
        <f t="shared" si="1"/>
        <v>-15593220</v>
      </c>
    </row>
    <row r="9" spans="1:10" ht="30" customHeight="1" x14ac:dyDescent="0.3">
      <c r="A9" s="2" t="s">
        <v>14</v>
      </c>
      <c r="B9" s="3" t="s">
        <v>14</v>
      </c>
      <c r="C9" s="4">
        <v>5000000</v>
      </c>
      <c r="D9" s="4">
        <v>5000000</v>
      </c>
      <c r="E9" s="5">
        <f t="shared" si="0"/>
        <v>0</v>
      </c>
      <c r="F9" s="8" t="s">
        <v>15</v>
      </c>
      <c r="G9" s="3" t="s">
        <v>16</v>
      </c>
      <c r="H9" s="4">
        <v>35000000</v>
      </c>
      <c r="I9" s="4">
        <v>39000000</v>
      </c>
      <c r="J9" s="7">
        <f t="shared" si="1"/>
        <v>4000000</v>
      </c>
    </row>
    <row r="10" spans="1:10" ht="30" customHeight="1" x14ac:dyDescent="0.3">
      <c r="A10" s="2" t="s">
        <v>17</v>
      </c>
      <c r="B10" s="3" t="s">
        <v>17</v>
      </c>
      <c r="C10" s="4">
        <v>77379419</v>
      </c>
      <c r="D10" s="4">
        <v>57036986</v>
      </c>
      <c r="E10" s="5">
        <f t="shared" si="0"/>
        <v>-20342433</v>
      </c>
      <c r="F10" s="8" t="s">
        <v>18</v>
      </c>
      <c r="G10" s="3" t="s">
        <v>18</v>
      </c>
      <c r="H10" s="4">
        <v>737048957</v>
      </c>
      <c r="I10" s="4">
        <v>321407450</v>
      </c>
      <c r="J10" s="7">
        <f t="shared" si="1"/>
        <v>-415641507</v>
      </c>
    </row>
    <row r="11" spans="1:10" ht="30" customHeight="1" thickBot="1" x14ac:dyDescent="0.35">
      <c r="A11" s="23" t="s">
        <v>19</v>
      </c>
      <c r="B11" s="24" t="s">
        <v>19</v>
      </c>
      <c r="C11" s="25">
        <v>273747</v>
      </c>
      <c r="D11" s="25">
        <v>200464</v>
      </c>
      <c r="E11" s="29">
        <f t="shared" si="0"/>
        <v>-73283</v>
      </c>
      <c r="F11" s="26" t="s">
        <v>20</v>
      </c>
      <c r="G11" s="24" t="s">
        <v>20</v>
      </c>
      <c r="H11" s="25">
        <v>283000</v>
      </c>
      <c r="I11" s="25">
        <v>390000</v>
      </c>
      <c r="J11" s="27">
        <f t="shared" si="1"/>
        <v>107000</v>
      </c>
    </row>
    <row r="12" spans="1:10" ht="30" customHeight="1" thickTop="1" thickBot="1" x14ac:dyDescent="0.35">
      <c r="A12" s="35" t="s">
        <v>22</v>
      </c>
      <c r="B12" s="36"/>
      <c r="C12" s="20">
        <v>2076363166</v>
      </c>
      <c r="D12" s="20">
        <v>1907966450</v>
      </c>
      <c r="E12" s="21">
        <v>-168396716</v>
      </c>
      <c r="F12" s="37" t="s">
        <v>21</v>
      </c>
      <c r="G12" s="36"/>
      <c r="H12" s="20">
        <f>SUM(H6:H11)</f>
        <v>2076363166</v>
      </c>
      <c r="I12" s="20">
        <v>1907966450</v>
      </c>
      <c r="J12" s="22">
        <v>-168396716</v>
      </c>
    </row>
    <row r="13" spans="1:10" ht="17.25" thickTop="1" x14ac:dyDescent="0.3"/>
  </sheetData>
  <mergeCells count="5">
    <mergeCell ref="A1:J1"/>
    <mergeCell ref="A4:E4"/>
    <mergeCell ref="F4:J4"/>
    <mergeCell ref="A12:B12"/>
    <mergeCell ref="F12:G12"/>
  </mergeCells>
  <phoneticPr fontId="1" type="noConversion"/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"/>
  <sheetViews>
    <sheetView workbookViewId="0">
      <selection activeCell="E17" sqref="E17"/>
    </sheetView>
  </sheetViews>
  <sheetFormatPr defaultRowHeight="16.5" x14ac:dyDescent="0.3"/>
  <cols>
    <col min="1" max="1" width="14.25" customWidth="1"/>
    <col min="2" max="4" width="20.375" customWidth="1"/>
    <col min="5" max="6" width="11.375" bestFit="1" customWidth="1"/>
    <col min="7" max="7" width="10.5" bestFit="1" customWidth="1"/>
  </cols>
  <sheetData>
    <row r="1" spans="1:10" s="1" customFormat="1" ht="36" customHeight="1" x14ac:dyDescent="0.3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43"/>
    </row>
    <row r="2" spans="1:10" s="1" customFormat="1" ht="17.25" thickBot="1" x14ac:dyDescent="0.35"/>
    <row r="3" spans="1:10" s="1" customFormat="1" ht="24" customHeight="1" thickTop="1" x14ac:dyDescent="0.3">
      <c r="A3" s="44" t="s">
        <v>40</v>
      </c>
      <c r="B3" s="45" t="s">
        <v>2</v>
      </c>
      <c r="C3" s="45" t="s">
        <v>3</v>
      </c>
      <c r="D3" s="45" t="s">
        <v>41</v>
      </c>
      <c r="E3" s="46" t="s">
        <v>42</v>
      </c>
      <c r="F3" s="32"/>
      <c r="G3" s="32"/>
      <c r="H3" s="47"/>
      <c r="I3" s="48" t="s">
        <v>43</v>
      </c>
    </row>
    <row r="4" spans="1:10" s="1" customFormat="1" ht="24" customHeight="1" thickBot="1" x14ac:dyDescent="0.35">
      <c r="A4" s="49"/>
      <c r="B4" s="50"/>
      <c r="C4" s="50"/>
      <c r="D4" s="50"/>
      <c r="E4" s="51" t="s">
        <v>4</v>
      </c>
      <c r="F4" s="51" t="s">
        <v>5</v>
      </c>
      <c r="G4" s="51" t="s">
        <v>6</v>
      </c>
      <c r="H4" s="51" t="s">
        <v>44</v>
      </c>
      <c r="I4" s="52"/>
    </row>
    <row r="5" spans="1:10" s="1" customFormat="1" ht="20.100000000000001" customHeight="1" thickTop="1" x14ac:dyDescent="0.3">
      <c r="A5" s="53" t="s">
        <v>0</v>
      </c>
      <c r="B5" s="3" t="s">
        <v>7</v>
      </c>
      <c r="C5" s="3" t="s">
        <v>7</v>
      </c>
      <c r="D5" s="54" t="s">
        <v>7</v>
      </c>
      <c r="E5" s="38">
        <v>1843000</v>
      </c>
      <c r="F5" s="38">
        <v>3000000</v>
      </c>
      <c r="G5" s="38">
        <f>F5-E5</f>
        <v>1157000</v>
      </c>
      <c r="H5" s="55">
        <v>62.78</v>
      </c>
      <c r="I5" s="56"/>
    </row>
    <row r="6" spans="1:10" s="1" customFormat="1" ht="20.100000000000001" customHeight="1" x14ac:dyDescent="0.3">
      <c r="A6" s="53"/>
      <c r="B6" s="57" t="s">
        <v>10</v>
      </c>
      <c r="C6" s="57" t="s">
        <v>10</v>
      </c>
      <c r="D6" s="39" t="s">
        <v>37</v>
      </c>
      <c r="E6" s="40">
        <v>1609362000</v>
      </c>
      <c r="F6" s="40">
        <v>1742929000</v>
      </c>
      <c r="G6" s="40">
        <f t="shared" ref="G6:G14" si="0">F6-E6</f>
        <v>133567000</v>
      </c>
      <c r="H6" s="58">
        <v>8.3000000000000007</v>
      </c>
      <c r="I6" s="59"/>
    </row>
    <row r="7" spans="1:10" s="1" customFormat="1" ht="20.100000000000001" customHeight="1" x14ac:dyDescent="0.3">
      <c r="A7" s="53"/>
      <c r="B7" s="3"/>
      <c r="C7" s="3"/>
      <c r="D7" s="41" t="s">
        <v>38</v>
      </c>
      <c r="E7" s="42">
        <v>371870000</v>
      </c>
      <c r="F7" s="42">
        <v>96800000</v>
      </c>
      <c r="G7" s="42">
        <f t="shared" si="0"/>
        <v>-275070000</v>
      </c>
      <c r="H7" s="60">
        <v>-73.97</v>
      </c>
      <c r="I7" s="61"/>
    </row>
    <row r="8" spans="1:10" s="1" customFormat="1" ht="20.100000000000001" customHeight="1" x14ac:dyDescent="0.3">
      <c r="A8" s="53"/>
      <c r="B8" s="57" t="s">
        <v>12</v>
      </c>
      <c r="C8" s="57" t="s">
        <v>12</v>
      </c>
      <c r="D8" s="39" t="s">
        <v>45</v>
      </c>
      <c r="E8" s="40">
        <v>7635000</v>
      </c>
      <c r="F8" s="58">
        <v>0</v>
      </c>
      <c r="G8" s="58">
        <f t="shared" si="0"/>
        <v>-7635000</v>
      </c>
      <c r="H8" s="58">
        <v>-100</v>
      </c>
      <c r="I8" s="59"/>
    </row>
    <row r="9" spans="1:10" s="1" customFormat="1" ht="20.100000000000001" customHeight="1" x14ac:dyDescent="0.3">
      <c r="A9" s="53"/>
      <c r="B9" s="3"/>
      <c r="C9" s="3"/>
      <c r="D9" s="41" t="s">
        <v>36</v>
      </c>
      <c r="E9" s="42">
        <v>3000000</v>
      </c>
      <c r="F9" s="42">
        <v>3000000</v>
      </c>
      <c r="G9" s="42">
        <f t="shared" si="0"/>
        <v>0</v>
      </c>
      <c r="H9" s="60">
        <v>0</v>
      </c>
      <c r="I9" s="61"/>
    </row>
    <row r="10" spans="1:10" s="1" customFormat="1" ht="20.100000000000001" customHeight="1" x14ac:dyDescent="0.3">
      <c r="A10" s="53"/>
      <c r="B10" s="3" t="s">
        <v>14</v>
      </c>
      <c r="C10" s="3" t="s">
        <v>14</v>
      </c>
      <c r="D10" s="54" t="s">
        <v>46</v>
      </c>
      <c r="E10" s="38">
        <v>5000000</v>
      </c>
      <c r="F10" s="38">
        <v>5000000</v>
      </c>
      <c r="G10" s="38">
        <f t="shared" si="0"/>
        <v>0</v>
      </c>
      <c r="H10" s="55">
        <v>0</v>
      </c>
      <c r="I10" s="56"/>
    </row>
    <row r="11" spans="1:10" s="1" customFormat="1" ht="20.100000000000001" customHeight="1" x14ac:dyDescent="0.3">
      <c r="A11" s="53"/>
      <c r="B11" s="57" t="s">
        <v>17</v>
      </c>
      <c r="C11" s="57" t="s">
        <v>17</v>
      </c>
      <c r="D11" s="39" t="s">
        <v>47</v>
      </c>
      <c r="E11" s="62">
        <v>50693159</v>
      </c>
      <c r="F11" s="62">
        <v>37296810</v>
      </c>
      <c r="G11" s="62">
        <f t="shared" si="0"/>
        <v>-13396349</v>
      </c>
      <c r="H11" s="63">
        <v>-26.94</v>
      </c>
      <c r="I11" s="59"/>
    </row>
    <row r="12" spans="1:10" s="1" customFormat="1" ht="20.100000000000001" customHeight="1" x14ac:dyDescent="0.3">
      <c r="A12" s="53"/>
      <c r="B12" s="57"/>
      <c r="C12" s="57"/>
      <c r="D12" s="17" t="s">
        <v>48</v>
      </c>
      <c r="E12" s="18">
        <v>26172260</v>
      </c>
      <c r="F12" s="18">
        <v>19542176</v>
      </c>
      <c r="G12" s="18">
        <f t="shared" si="0"/>
        <v>-6630084</v>
      </c>
      <c r="H12" s="64">
        <v>-25.33</v>
      </c>
      <c r="I12" s="65"/>
    </row>
    <row r="13" spans="1:10" s="1" customFormat="1" ht="20.100000000000001" customHeight="1" x14ac:dyDescent="0.3">
      <c r="A13" s="53"/>
      <c r="B13" s="3"/>
      <c r="C13" s="3"/>
      <c r="D13" s="41" t="s">
        <v>49</v>
      </c>
      <c r="E13" s="42">
        <v>514000</v>
      </c>
      <c r="F13" s="42">
        <v>198000</v>
      </c>
      <c r="G13" s="42">
        <f t="shared" si="0"/>
        <v>-316000</v>
      </c>
      <c r="H13" s="60">
        <v>26.11</v>
      </c>
      <c r="I13" s="61"/>
    </row>
    <row r="14" spans="1:10" s="1" customFormat="1" ht="20.100000000000001" customHeight="1" x14ac:dyDescent="0.3">
      <c r="A14" s="2"/>
      <c r="B14" s="3" t="s">
        <v>19</v>
      </c>
      <c r="C14" s="3" t="s">
        <v>19</v>
      </c>
      <c r="D14" s="54" t="s">
        <v>50</v>
      </c>
      <c r="E14" s="38">
        <v>273747</v>
      </c>
      <c r="F14" s="38">
        <v>200464</v>
      </c>
      <c r="G14" s="38">
        <f t="shared" si="0"/>
        <v>-73283</v>
      </c>
      <c r="H14" s="55">
        <v>-26.77</v>
      </c>
      <c r="I14" s="56" t="s">
        <v>51</v>
      </c>
    </row>
    <row r="15" spans="1:10" s="1" customFormat="1" ht="20.100000000000001" customHeight="1" thickBot="1" x14ac:dyDescent="0.35">
      <c r="A15" s="66" t="s">
        <v>21</v>
      </c>
      <c r="B15" s="67"/>
      <c r="C15" s="67"/>
      <c r="D15" s="68"/>
      <c r="E15" s="69">
        <f>SUM(E5:E14)</f>
        <v>2076363166</v>
      </c>
      <c r="F15" s="69">
        <v>1907966450</v>
      </c>
      <c r="G15" s="69">
        <v>-168396716</v>
      </c>
      <c r="H15" s="70">
        <v>-8.1199999999999992</v>
      </c>
      <c r="I15" s="71"/>
    </row>
    <row r="16" spans="1:10" ht="17.25" thickTop="1" x14ac:dyDescent="0.3"/>
  </sheetData>
  <mergeCells count="8">
    <mergeCell ref="A15:D15"/>
    <mergeCell ref="A1:I1"/>
    <mergeCell ref="A3:A4"/>
    <mergeCell ref="B3:B4"/>
    <mergeCell ref="C3:C4"/>
    <mergeCell ref="D3:D4"/>
    <mergeCell ref="E3:H3"/>
    <mergeCell ref="I3:I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topLeftCell="A7" workbookViewId="0">
      <selection activeCell="F26" sqref="F26"/>
    </sheetView>
  </sheetViews>
  <sheetFormatPr defaultRowHeight="16.5" x14ac:dyDescent="0.3"/>
  <cols>
    <col min="4" max="4" width="16.375" customWidth="1"/>
    <col min="5" max="6" width="11.375" bestFit="1" customWidth="1"/>
    <col min="7" max="7" width="10.5" bestFit="1" customWidth="1"/>
    <col min="9" max="9" width="38.25" customWidth="1"/>
  </cols>
  <sheetData>
    <row r="1" spans="1:11" s="1" customFormat="1" ht="36" customHeight="1" x14ac:dyDescent="0.3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43"/>
    </row>
    <row r="2" spans="1:11" s="1" customFormat="1" ht="17.25" thickBot="1" x14ac:dyDescent="0.35"/>
    <row r="3" spans="1:11" s="1" customFormat="1" ht="17.25" thickTop="1" x14ac:dyDescent="0.3">
      <c r="A3" s="44" t="s">
        <v>40</v>
      </c>
      <c r="B3" s="45" t="s">
        <v>2</v>
      </c>
      <c r="C3" s="45" t="s">
        <v>3</v>
      </c>
      <c r="D3" s="45" t="s">
        <v>41</v>
      </c>
      <c r="E3" s="46" t="s">
        <v>42</v>
      </c>
      <c r="F3" s="32"/>
      <c r="G3" s="32"/>
      <c r="H3" s="47"/>
      <c r="I3" s="48" t="s">
        <v>43</v>
      </c>
    </row>
    <row r="4" spans="1:11" s="1" customFormat="1" ht="17.25" thickBot="1" x14ac:dyDescent="0.35">
      <c r="A4" s="49"/>
      <c r="B4" s="50"/>
      <c r="C4" s="50"/>
      <c r="D4" s="50"/>
      <c r="E4" s="51" t="s">
        <v>4</v>
      </c>
      <c r="F4" s="51" t="s">
        <v>5</v>
      </c>
      <c r="G4" s="51" t="s">
        <v>6</v>
      </c>
      <c r="H4" s="51" t="s">
        <v>44</v>
      </c>
      <c r="I4" s="52"/>
    </row>
    <row r="5" spans="1:11" s="1" customFormat="1" ht="17.25" thickTop="1" x14ac:dyDescent="0.3">
      <c r="A5" s="53" t="s">
        <v>1</v>
      </c>
      <c r="B5" s="57" t="s">
        <v>8</v>
      </c>
      <c r="C5" s="57" t="s">
        <v>9</v>
      </c>
      <c r="D5" s="39" t="s">
        <v>24</v>
      </c>
      <c r="E5" s="40">
        <v>779904749</v>
      </c>
      <c r="F5" s="40">
        <v>979804600</v>
      </c>
      <c r="G5" s="40">
        <f>F5-E5</f>
        <v>199899851</v>
      </c>
      <c r="H5" s="72">
        <f>G5/E5*100</f>
        <v>25.631316036517688</v>
      </c>
      <c r="I5" s="59" t="s">
        <v>53</v>
      </c>
    </row>
    <row r="6" spans="1:11" s="1" customFormat="1" ht="108.75" customHeight="1" x14ac:dyDescent="0.3">
      <c r="A6" s="53"/>
      <c r="B6" s="57"/>
      <c r="C6" s="57"/>
      <c r="D6" s="17" t="s">
        <v>25</v>
      </c>
      <c r="E6" s="18">
        <v>212442760</v>
      </c>
      <c r="F6" s="18">
        <v>239834910</v>
      </c>
      <c r="G6" s="18">
        <f t="shared" ref="G6:G24" si="0">F6-E6</f>
        <v>27392150</v>
      </c>
      <c r="H6" s="72">
        <f t="shared" ref="H6:H23" si="1">G6/E6*100</f>
        <v>12.893896690101373</v>
      </c>
      <c r="I6" s="65" t="s">
        <v>54</v>
      </c>
    </row>
    <row r="7" spans="1:11" s="1" customFormat="1" ht="24.75" customHeight="1" x14ac:dyDescent="0.3">
      <c r="A7" s="53"/>
      <c r="B7" s="57"/>
      <c r="C7" s="57"/>
      <c r="D7" s="17" t="s">
        <v>55</v>
      </c>
      <c r="E7" s="18">
        <v>81345130</v>
      </c>
      <c r="F7" s="18">
        <v>102263300</v>
      </c>
      <c r="G7" s="18">
        <f t="shared" si="0"/>
        <v>20918170</v>
      </c>
      <c r="H7" s="72">
        <f t="shared" si="1"/>
        <v>25.71533169840653</v>
      </c>
      <c r="I7" s="65" t="s">
        <v>56</v>
      </c>
    </row>
    <row r="8" spans="1:11" s="1" customFormat="1" ht="24.75" customHeight="1" x14ac:dyDescent="0.3">
      <c r="A8" s="53"/>
      <c r="B8" s="57"/>
      <c r="C8" s="57"/>
      <c r="D8" s="17" t="s">
        <v>57</v>
      </c>
      <c r="E8" s="18">
        <v>89597320</v>
      </c>
      <c r="F8" s="18">
        <v>115718850</v>
      </c>
      <c r="G8" s="18">
        <f t="shared" si="0"/>
        <v>26121530</v>
      </c>
      <c r="H8" s="72">
        <f t="shared" si="1"/>
        <v>29.15436533146304</v>
      </c>
      <c r="I8" s="65" t="s">
        <v>58</v>
      </c>
    </row>
    <row r="9" spans="1:11" s="1" customFormat="1" ht="24.75" customHeight="1" x14ac:dyDescent="0.3">
      <c r="A9" s="53"/>
      <c r="B9" s="57"/>
      <c r="C9" s="3"/>
      <c r="D9" s="41" t="s">
        <v>26</v>
      </c>
      <c r="E9" s="42">
        <v>15886690</v>
      </c>
      <c r="F9" s="42">
        <v>4966000</v>
      </c>
      <c r="G9" s="42">
        <f t="shared" si="0"/>
        <v>-10920690</v>
      </c>
      <c r="H9" s="73">
        <f t="shared" si="1"/>
        <v>-68.741128579962222</v>
      </c>
      <c r="I9" s="61" t="s">
        <v>59</v>
      </c>
    </row>
    <row r="10" spans="1:11" s="1" customFormat="1" ht="18.75" customHeight="1" x14ac:dyDescent="0.3">
      <c r="A10" s="53"/>
      <c r="B10" s="57"/>
      <c r="C10" s="57" t="s">
        <v>11</v>
      </c>
      <c r="D10" s="39" t="s">
        <v>27</v>
      </c>
      <c r="E10" s="40">
        <v>7000000</v>
      </c>
      <c r="F10" s="40">
        <v>1500000</v>
      </c>
      <c r="G10" s="40">
        <f t="shared" si="0"/>
        <v>-5500000</v>
      </c>
      <c r="H10" s="72">
        <f t="shared" si="1"/>
        <v>-78.571428571428569</v>
      </c>
      <c r="I10" s="59" t="s">
        <v>60</v>
      </c>
    </row>
    <row r="11" spans="1:11" s="1" customFormat="1" ht="18.75" customHeight="1" x14ac:dyDescent="0.3">
      <c r="A11" s="53"/>
      <c r="B11" s="57"/>
      <c r="C11" s="57"/>
      <c r="D11" s="17" t="s">
        <v>61</v>
      </c>
      <c r="E11" s="18">
        <v>2400000</v>
      </c>
      <c r="F11" s="18">
        <v>2400000</v>
      </c>
      <c r="G11" s="18">
        <f t="shared" si="0"/>
        <v>0</v>
      </c>
      <c r="H11" s="72">
        <f t="shared" si="1"/>
        <v>0</v>
      </c>
      <c r="I11" s="65" t="s">
        <v>62</v>
      </c>
    </row>
    <row r="12" spans="1:11" s="1" customFormat="1" ht="18.75" customHeight="1" x14ac:dyDescent="0.3">
      <c r="A12" s="53"/>
      <c r="B12" s="57"/>
      <c r="C12" s="54"/>
      <c r="D12" s="41" t="s">
        <v>28</v>
      </c>
      <c r="E12" s="42">
        <v>2600000</v>
      </c>
      <c r="F12" s="42">
        <v>3420000</v>
      </c>
      <c r="G12" s="42">
        <f t="shared" si="0"/>
        <v>820000</v>
      </c>
      <c r="H12" s="73">
        <f t="shared" si="1"/>
        <v>31.538461538461537</v>
      </c>
      <c r="I12" s="61" t="s">
        <v>63</v>
      </c>
    </row>
    <row r="13" spans="1:11" s="1" customFormat="1" ht="22.5" x14ac:dyDescent="0.3">
      <c r="A13" s="53"/>
      <c r="B13" s="57"/>
      <c r="C13" s="74" t="s">
        <v>13</v>
      </c>
      <c r="D13" s="75" t="s">
        <v>29</v>
      </c>
      <c r="E13" s="76">
        <v>16169000</v>
      </c>
      <c r="F13" s="76">
        <v>21672000</v>
      </c>
      <c r="G13" s="76">
        <f t="shared" si="0"/>
        <v>5503000</v>
      </c>
      <c r="H13" s="72">
        <f t="shared" si="1"/>
        <v>34.034263096047994</v>
      </c>
      <c r="I13" s="77" t="s">
        <v>64</v>
      </c>
    </row>
    <row r="14" spans="1:11" s="1" customFormat="1" ht="45" x14ac:dyDescent="0.3">
      <c r="A14" s="53"/>
      <c r="B14" s="57"/>
      <c r="C14" s="57"/>
      <c r="D14" s="17" t="s">
        <v>65</v>
      </c>
      <c r="E14" s="18">
        <v>40670540</v>
      </c>
      <c r="F14" s="18">
        <v>36373340</v>
      </c>
      <c r="G14" s="18">
        <f t="shared" si="0"/>
        <v>-4297200</v>
      </c>
      <c r="H14" s="72">
        <f t="shared" si="1"/>
        <v>-10.565878889240221</v>
      </c>
      <c r="I14" s="65" t="s">
        <v>66</v>
      </c>
      <c r="K14" s="28"/>
    </row>
    <row r="15" spans="1:11" s="1" customFormat="1" ht="20.25" customHeight="1" x14ac:dyDescent="0.3">
      <c r="A15" s="53"/>
      <c r="B15" s="57"/>
      <c r="C15" s="57"/>
      <c r="D15" s="17" t="s">
        <v>30</v>
      </c>
      <c r="E15" s="18">
        <v>19440000</v>
      </c>
      <c r="F15" s="18">
        <v>20100000</v>
      </c>
      <c r="G15" s="18">
        <f t="shared" si="0"/>
        <v>660000</v>
      </c>
      <c r="H15" s="72">
        <f t="shared" si="1"/>
        <v>3.3950617283950617</v>
      </c>
      <c r="I15" s="65" t="s">
        <v>67</v>
      </c>
    </row>
    <row r="16" spans="1:11" s="1" customFormat="1" ht="20.25" customHeight="1" x14ac:dyDescent="0.3">
      <c r="A16" s="53"/>
      <c r="B16" s="57"/>
      <c r="C16" s="57"/>
      <c r="D16" s="17" t="s">
        <v>31</v>
      </c>
      <c r="E16" s="18">
        <v>3891200</v>
      </c>
      <c r="F16" s="18">
        <v>4500000</v>
      </c>
      <c r="G16" s="18">
        <f t="shared" si="0"/>
        <v>608800</v>
      </c>
      <c r="H16" s="72">
        <f t="shared" si="1"/>
        <v>15.645559210526317</v>
      </c>
      <c r="I16" s="65" t="s">
        <v>68</v>
      </c>
    </row>
    <row r="17" spans="1:9" s="1" customFormat="1" ht="20.25" customHeight="1" x14ac:dyDescent="0.3">
      <c r="A17" s="53"/>
      <c r="B17" s="57"/>
      <c r="C17" s="57"/>
      <c r="D17" s="17" t="s">
        <v>32</v>
      </c>
      <c r="E17" s="18">
        <v>1720000</v>
      </c>
      <c r="F17" s="18">
        <v>1500000</v>
      </c>
      <c r="G17" s="18">
        <f t="shared" si="0"/>
        <v>-220000</v>
      </c>
      <c r="H17" s="72">
        <f t="shared" si="1"/>
        <v>-12.790697674418606</v>
      </c>
      <c r="I17" s="65" t="s">
        <v>69</v>
      </c>
    </row>
    <row r="18" spans="1:9" s="1" customFormat="1" ht="20.25" customHeight="1" x14ac:dyDescent="0.3">
      <c r="A18" s="53"/>
      <c r="B18" s="3"/>
      <c r="C18" s="3"/>
      <c r="D18" s="41" t="s">
        <v>33</v>
      </c>
      <c r="E18" s="42">
        <v>30963820</v>
      </c>
      <c r="F18" s="42">
        <v>13116000</v>
      </c>
      <c r="G18" s="42">
        <f t="shared" si="0"/>
        <v>-17847820</v>
      </c>
      <c r="H18" s="73">
        <f t="shared" si="1"/>
        <v>-57.640885394631539</v>
      </c>
      <c r="I18" s="61" t="s">
        <v>70</v>
      </c>
    </row>
    <row r="19" spans="1:9" s="1" customFormat="1" ht="20.25" customHeight="1" x14ac:dyDescent="0.3">
      <c r="A19" s="53"/>
      <c r="B19" s="57" t="s">
        <v>15</v>
      </c>
      <c r="C19" s="57" t="s">
        <v>16</v>
      </c>
      <c r="D19" s="39" t="s">
        <v>16</v>
      </c>
      <c r="E19" s="40">
        <v>15331600</v>
      </c>
      <c r="F19" s="40">
        <v>12000000</v>
      </c>
      <c r="G19" s="40">
        <f t="shared" si="0"/>
        <v>-3331600</v>
      </c>
      <c r="H19" s="72">
        <f t="shared" si="1"/>
        <v>-21.730282553679981</v>
      </c>
      <c r="I19" s="59" t="s">
        <v>16</v>
      </c>
    </row>
    <row r="20" spans="1:9" s="1" customFormat="1" ht="20.25" customHeight="1" x14ac:dyDescent="0.3">
      <c r="A20" s="53"/>
      <c r="B20" s="57"/>
      <c r="C20" s="57"/>
      <c r="D20" s="17" t="s">
        <v>34</v>
      </c>
      <c r="E20" s="18">
        <v>9668400</v>
      </c>
      <c r="F20" s="18">
        <v>15000000</v>
      </c>
      <c r="G20" s="18">
        <f t="shared" si="0"/>
        <v>5331600</v>
      </c>
      <c r="H20" s="72">
        <f t="shared" si="1"/>
        <v>55.144594762318476</v>
      </c>
      <c r="I20" s="65" t="s">
        <v>71</v>
      </c>
    </row>
    <row r="21" spans="1:9" s="1" customFormat="1" ht="20.25" customHeight="1" x14ac:dyDescent="0.3">
      <c r="A21" s="78"/>
      <c r="B21" s="54"/>
      <c r="C21" s="54"/>
      <c r="D21" s="54" t="s">
        <v>35</v>
      </c>
      <c r="E21" s="38">
        <v>10000000</v>
      </c>
      <c r="F21" s="38">
        <v>12000000</v>
      </c>
      <c r="G21" s="38">
        <f t="shared" si="0"/>
        <v>2000000</v>
      </c>
      <c r="H21" s="73">
        <f t="shared" si="1"/>
        <v>20</v>
      </c>
      <c r="I21" s="56" t="s">
        <v>72</v>
      </c>
    </row>
    <row r="22" spans="1:9" s="1" customFormat="1" ht="147" customHeight="1" x14ac:dyDescent="0.3">
      <c r="A22" s="53"/>
      <c r="B22" s="3" t="s">
        <v>18</v>
      </c>
      <c r="C22" s="3" t="s">
        <v>18</v>
      </c>
      <c r="D22" s="3" t="s">
        <v>18</v>
      </c>
      <c r="E22" s="4">
        <v>737048957</v>
      </c>
      <c r="F22" s="4">
        <v>321407450</v>
      </c>
      <c r="G22" s="4">
        <f t="shared" si="0"/>
        <v>-415641507</v>
      </c>
      <c r="H22" s="73">
        <f t="shared" si="1"/>
        <v>-56.392659273514177</v>
      </c>
      <c r="I22" s="79" t="s">
        <v>73</v>
      </c>
    </row>
    <row r="23" spans="1:9" s="1" customFormat="1" x14ac:dyDescent="0.3">
      <c r="A23" s="2"/>
      <c r="B23" s="3" t="s">
        <v>20</v>
      </c>
      <c r="C23" s="3" t="s">
        <v>20</v>
      </c>
      <c r="D23" s="3" t="s">
        <v>20</v>
      </c>
      <c r="E23" s="4">
        <v>283000</v>
      </c>
      <c r="F23" s="4">
        <v>390000</v>
      </c>
      <c r="G23" s="4">
        <f t="shared" si="0"/>
        <v>107000</v>
      </c>
      <c r="H23" s="73">
        <f t="shared" si="1"/>
        <v>37.809187279151942</v>
      </c>
      <c r="I23" s="79" t="s">
        <v>74</v>
      </c>
    </row>
    <row r="24" spans="1:9" s="1" customFormat="1" ht="17.25" thickBot="1" x14ac:dyDescent="0.35">
      <c r="A24" s="80" t="s">
        <v>21</v>
      </c>
      <c r="B24" s="81"/>
      <c r="C24" s="81"/>
      <c r="D24" s="82"/>
      <c r="E24" s="69">
        <v>2076363166</v>
      </c>
      <c r="F24" s="69">
        <v>1907966450</v>
      </c>
      <c r="G24" s="69">
        <f t="shared" si="0"/>
        <v>-168396716</v>
      </c>
      <c r="H24" s="70">
        <v>-8.1199999999999992</v>
      </c>
      <c r="I24" s="71"/>
    </row>
    <row r="25" spans="1:9" ht="17.25" thickTop="1" x14ac:dyDescent="0.3"/>
  </sheetData>
  <mergeCells count="8">
    <mergeCell ref="A24:D24"/>
    <mergeCell ref="A1:I1"/>
    <mergeCell ref="A3:A4"/>
    <mergeCell ref="B3:B4"/>
    <mergeCell ref="C3:C4"/>
    <mergeCell ref="D3:D4"/>
    <mergeCell ref="E3:H3"/>
    <mergeCell ref="I3:I4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총괄표</vt:lpstr>
      <vt:lpstr>세입</vt:lpstr>
      <vt:lpstr>세출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USERSPC</cp:lastModifiedBy>
  <cp:lastPrinted>2021-01-07T08:51:18Z</cp:lastPrinted>
  <dcterms:created xsi:type="dcterms:W3CDTF">2021-01-06T10:25:13Z</dcterms:created>
  <dcterms:modified xsi:type="dcterms:W3CDTF">2021-06-25T00:44:20Z</dcterms:modified>
</cp:coreProperties>
</file>