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97DE5F9-339B-4C69-B584-6589CFDEFAFD}" xr6:coauthVersionLast="45" xr6:coauthVersionMax="45" xr10:uidLastSave="{00000000-0000-0000-0000-000000000000}"/>
  <bookViews>
    <workbookView xWindow="-120" yWindow="-120" windowWidth="21840" windowHeight="13140" xr2:uid="{B2DDF45C-2EEF-4A82-884C-04A0B55099BD}"/>
  </bookViews>
  <sheets>
    <sheet name="세입세출총괄" sheetId="1" r:id="rId1"/>
  </sheets>
  <externalReferences>
    <externalReference r:id="rId2"/>
  </externalReferences>
  <definedNames>
    <definedName name="_xlnm.Print_Area" localSheetId="0">세입세출총괄!$A$1:$U$132</definedName>
    <definedName name="_xlnm.Print_Titles" localSheetId="0">세입세출총괄!$3:$5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2" i="1" l="1"/>
  <c r="T132" i="1" s="1"/>
  <c r="U132" i="1" s="1"/>
  <c r="R132" i="1"/>
  <c r="S131" i="1"/>
  <c r="T131" i="1" s="1"/>
  <c r="U131" i="1" s="1"/>
  <c r="R131" i="1"/>
  <c r="S130" i="1"/>
  <c r="T130" i="1" s="1"/>
  <c r="U130" i="1" s="1"/>
  <c r="R130" i="1"/>
  <c r="S129" i="1"/>
  <c r="T129" i="1" s="1"/>
  <c r="U129" i="1" s="1"/>
  <c r="R129" i="1"/>
  <c r="S128" i="1"/>
  <c r="T128" i="1" s="1"/>
  <c r="U128" i="1" s="1"/>
  <c r="R128" i="1"/>
  <c r="S127" i="1"/>
  <c r="T127" i="1" s="1"/>
  <c r="U127" i="1" s="1"/>
  <c r="R127" i="1"/>
  <c r="S126" i="1"/>
  <c r="T126" i="1" s="1"/>
  <c r="U126" i="1" s="1"/>
  <c r="R126" i="1"/>
  <c r="S125" i="1"/>
  <c r="T125" i="1" s="1"/>
  <c r="U125" i="1" s="1"/>
  <c r="R125" i="1"/>
  <c r="S124" i="1"/>
  <c r="T124" i="1" s="1"/>
  <c r="U124" i="1" s="1"/>
  <c r="R124" i="1"/>
  <c r="S123" i="1"/>
  <c r="T123" i="1" s="1"/>
  <c r="U123" i="1" s="1"/>
  <c r="R123" i="1"/>
  <c r="S122" i="1"/>
  <c r="T122" i="1" s="1"/>
  <c r="U122" i="1" s="1"/>
  <c r="R122" i="1"/>
  <c r="S121" i="1"/>
  <c r="T121" i="1" s="1"/>
  <c r="U121" i="1" s="1"/>
  <c r="R121" i="1"/>
  <c r="S120" i="1"/>
  <c r="T120" i="1" s="1"/>
  <c r="U120" i="1" s="1"/>
  <c r="R120" i="1"/>
  <c r="S119" i="1"/>
  <c r="T119" i="1" s="1"/>
  <c r="U119" i="1" s="1"/>
  <c r="R119" i="1"/>
  <c r="S118" i="1"/>
  <c r="T118" i="1" s="1"/>
  <c r="U118" i="1" s="1"/>
  <c r="R118" i="1"/>
  <c r="S117" i="1"/>
  <c r="T117" i="1" s="1"/>
  <c r="U117" i="1" s="1"/>
  <c r="R117" i="1"/>
  <c r="S116" i="1"/>
  <c r="T116" i="1" s="1"/>
  <c r="U116" i="1" s="1"/>
  <c r="R116" i="1"/>
  <c r="S115" i="1"/>
  <c r="T115" i="1" s="1"/>
  <c r="U115" i="1" s="1"/>
  <c r="R115" i="1"/>
  <c r="S114" i="1"/>
  <c r="T114" i="1" s="1"/>
  <c r="U114" i="1" s="1"/>
  <c r="R114" i="1"/>
  <c r="S113" i="1"/>
  <c r="T113" i="1" s="1"/>
  <c r="U113" i="1" s="1"/>
  <c r="R113" i="1"/>
  <c r="S112" i="1"/>
  <c r="T112" i="1" s="1"/>
  <c r="U112" i="1" s="1"/>
  <c r="R112" i="1"/>
  <c r="S111" i="1"/>
  <c r="T111" i="1" s="1"/>
  <c r="U111" i="1" s="1"/>
  <c r="R111" i="1"/>
  <c r="S110" i="1"/>
  <c r="T110" i="1" s="1"/>
  <c r="U110" i="1" s="1"/>
  <c r="R110" i="1"/>
  <c r="S109" i="1"/>
  <c r="T109" i="1" s="1"/>
  <c r="U109" i="1" s="1"/>
  <c r="R109" i="1"/>
  <c r="S108" i="1"/>
  <c r="T108" i="1" s="1"/>
  <c r="U108" i="1" s="1"/>
  <c r="R108" i="1"/>
  <c r="S107" i="1"/>
  <c r="T107" i="1" s="1"/>
  <c r="U107" i="1" s="1"/>
  <c r="R107" i="1"/>
  <c r="S106" i="1"/>
  <c r="T106" i="1" s="1"/>
  <c r="U106" i="1" s="1"/>
  <c r="R106" i="1"/>
  <c r="S105" i="1"/>
  <c r="T105" i="1" s="1"/>
  <c r="U105" i="1" s="1"/>
  <c r="R105" i="1"/>
  <c r="S104" i="1"/>
  <c r="T104" i="1" s="1"/>
  <c r="U104" i="1" s="1"/>
  <c r="R104" i="1"/>
  <c r="S103" i="1"/>
  <c r="T103" i="1" s="1"/>
  <c r="U103" i="1" s="1"/>
  <c r="R103" i="1"/>
  <c r="S102" i="1"/>
  <c r="T102" i="1" s="1"/>
  <c r="U102" i="1" s="1"/>
  <c r="R102" i="1"/>
  <c r="S101" i="1"/>
  <c r="T101" i="1" s="1"/>
  <c r="U101" i="1" s="1"/>
  <c r="R101" i="1"/>
  <c r="S100" i="1"/>
  <c r="T100" i="1" s="1"/>
  <c r="U100" i="1" s="1"/>
  <c r="R100" i="1"/>
  <c r="S99" i="1"/>
  <c r="T99" i="1" s="1"/>
  <c r="U99" i="1" s="1"/>
  <c r="R99" i="1"/>
  <c r="S98" i="1"/>
  <c r="T98" i="1" s="1"/>
  <c r="U98" i="1" s="1"/>
  <c r="R98" i="1"/>
  <c r="S97" i="1"/>
  <c r="T97" i="1" s="1"/>
  <c r="U97" i="1" s="1"/>
  <c r="R97" i="1"/>
  <c r="R96" i="1" s="1"/>
  <c r="S95" i="1"/>
  <c r="T95" i="1" s="1"/>
  <c r="R95" i="1"/>
  <c r="S94" i="1"/>
  <c r="R94" i="1"/>
  <c r="S93" i="1"/>
  <c r="T93" i="1" s="1"/>
  <c r="U93" i="1" s="1"/>
  <c r="R93" i="1"/>
  <c r="S92" i="1"/>
  <c r="R92" i="1"/>
  <c r="R91" i="1" s="1"/>
  <c r="S91" i="1"/>
  <c r="S90" i="1"/>
  <c r="R90" i="1"/>
  <c r="S89" i="1"/>
  <c r="T89" i="1" s="1"/>
  <c r="U89" i="1" s="1"/>
  <c r="R89" i="1"/>
  <c r="S88" i="1"/>
  <c r="R88" i="1"/>
  <c r="S87" i="1"/>
  <c r="T87" i="1" s="1"/>
  <c r="U87" i="1" s="1"/>
  <c r="R87" i="1"/>
  <c r="S86" i="1"/>
  <c r="R86" i="1"/>
  <c r="S85" i="1"/>
  <c r="T85" i="1" s="1"/>
  <c r="U85" i="1" s="1"/>
  <c r="R85" i="1"/>
  <c r="S84" i="1"/>
  <c r="R84" i="1"/>
  <c r="S83" i="1"/>
  <c r="T83" i="1" s="1"/>
  <c r="U83" i="1" s="1"/>
  <c r="R83" i="1"/>
  <c r="S82" i="1"/>
  <c r="R82" i="1"/>
  <c r="S81" i="1"/>
  <c r="T81" i="1" s="1"/>
  <c r="U81" i="1" s="1"/>
  <c r="R81" i="1"/>
  <c r="S80" i="1"/>
  <c r="R80" i="1"/>
  <c r="S79" i="1"/>
  <c r="T79" i="1" s="1"/>
  <c r="U79" i="1" s="1"/>
  <c r="R79" i="1"/>
  <c r="S78" i="1"/>
  <c r="R78" i="1"/>
  <c r="R76" i="1" s="1"/>
  <c r="S77" i="1"/>
  <c r="T77" i="1" s="1"/>
  <c r="U77" i="1" s="1"/>
  <c r="R77" i="1"/>
  <c r="S76" i="1"/>
  <c r="S75" i="1"/>
  <c r="T75" i="1" s="1"/>
  <c r="U75" i="1" s="1"/>
  <c r="R75" i="1"/>
  <c r="S74" i="1"/>
  <c r="R74" i="1"/>
  <c r="S73" i="1"/>
  <c r="T73" i="1" s="1"/>
  <c r="U73" i="1" s="1"/>
  <c r="R73" i="1"/>
  <c r="S72" i="1"/>
  <c r="R72" i="1"/>
  <c r="R71" i="1" s="1"/>
  <c r="S71" i="1"/>
  <c r="S70" i="1"/>
  <c r="R70" i="1"/>
  <c r="S69" i="1"/>
  <c r="T69" i="1" s="1"/>
  <c r="U69" i="1" s="1"/>
  <c r="R69" i="1"/>
  <c r="S68" i="1"/>
  <c r="R68" i="1"/>
  <c r="S67" i="1"/>
  <c r="T67" i="1" s="1"/>
  <c r="U67" i="1" s="1"/>
  <c r="R67" i="1"/>
  <c r="S66" i="1"/>
  <c r="R66" i="1"/>
  <c r="R65" i="1" s="1"/>
  <c r="S64" i="1"/>
  <c r="R64" i="1"/>
  <c r="S63" i="1"/>
  <c r="T63" i="1" s="1"/>
  <c r="U63" i="1" s="1"/>
  <c r="R63" i="1"/>
  <c r="S62" i="1"/>
  <c r="R62" i="1"/>
  <c r="R61" i="1" s="1"/>
  <c r="S60" i="1"/>
  <c r="R60" i="1"/>
  <c r="S59" i="1"/>
  <c r="T59" i="1" s="1"/>
  <c r="U59" i="1" s="1"/>
  <c r="R59" i="1"/>
  <c r="R58" i="1"/>
  <c r="S57" i="1"/>
  <c r="T57" i="1" s="1"/>
  <c r="U57" i="1" s="1"/>
  <c r="R57" i="1"/>
  <c r="S56" i="1"/>
  <c r="R56" i="1"/>
  <c r="S55" i="1"/>
  <c r="T55" i="1" s="1"/>
  <c r="U55" i="1" s="1"/>
  <c r="R55" i="1"/>
  <c r="S54" i="1"/>
  <c r="R54" i="1"/>
  <c r="R53" i="1" s="1"/>
  <c r="S52" i="1"/>
  <c r="R52" i="1"/>
  <c r="S51" i="1"/>
  <c r="T51" i="1" s="1"/>
  <c r="U51" i="1" s="1"/>
  <c r="R51" i="1"/>
  <c r="S50" i="1"/>
  <c r="R50" i="1"/>
  <c r="R48" i="1" s="1"/>
  <c r="S49" i="1"/>
  <c r="T49" i="1" s="1"/>
  <c r="U49" i="1" s="1"/>
  <c r="R49" i="1"/>
  <c r="T47" i="1"/>
  <c r="U47" i="1" s="1"/>
  <c r="S47" i="1"/>
  <c r="R47" i="1"/>
  <c r="T46" i="1"/>
  <c r="U46" i="1" s="1"/>
  <c r="S46" i="1"/>
  <c r="R46" i="1"/>
  <c r="T45" i="1"/>
  <c r="U45" i="1" s="1"/>
  <c r="S45" i="1"/>
  <c r="R45" i="1"/>
  <c r="T44" i="1"/>
  <c r="U44" i="1" s="1"/>
  <c r="S44" i="1"/>
  <c r="R44" i="1"/>
  <c r="S43" i="1"/>
  <c r="T43" i="1" s="1"/>
  <c r="R43" i="1"/>
  <c r="S42" i="1"/>
  <c r="T42" i="1" s="1"/>
  <c r="U42" i="1" s="1"/>
  <c r="R42" i="1"/>
  <c r="S41" i="1"/>
  <c r="T41" i="1" s="1"/>
  <c r="U41" i="1" s="1"/>
  <c r="R41" i="1"/>
  <c r="S40" i="1"/>
  <c r="T40" i="1" s="1"/>
  <c r="U40" i="1" s="1"/>
  <c r="R40" i="1"/>
  <c r="S39" i="1"/>
  <c r="T39" i="1" s="1"/>
  <c r="U39" i="1" s="1"/>
  <c r="R39" i="1"/>
  <c r="S38" i="1"/>
  <c r="R38" i="1"/>
  <c r="T38" i="1" s="1"/>
  <c r="S37" i="1"/>
  <c r="R37" i="1"/>
  <c r="T37" i="1" s="1"/>
  <c r="U37" i="1" s="1"/>
  <c r="S34" i="1"/>
  <c r="R34" i="1"/>
  <c r="T34" i="1" s="1"/>
  <c r="U34" i="1" s="1"/>
  <c r="S33" i="1"/>
  <c r="R33" i="1"/>
  <c r="T33" i="1" s="1"/>
  <c r="U33" i="1" s="1"/>
  <c r="S32" i="1"/>
  <c r="S31" i="1"/>
  <c r="S30" i="1"/>
  <c r="R30" i="1"/>
  <c r="T30" i="1" s="1"/>
  <c r="U30" i="1" s="1"/>
  <c r="H30" i="1"/>
  <c r="G30" i="1"/>
  <c r="I30" i="1" s="1"/>
  <c r="J30" i="1" s="1"/>
  <c r="S29" i="1"/>
  <c r="R29" i="1"/>
  <c r="T29" i="1" s="1"/>
  <c r="U29" i="1" s="1"/>
  <c r="H29" i="1"/>
  <c r="G29" i="1"/>
  <c r="I29" i="1" s="1"/>
  <c r="J29" i="1" s="1"/>
  <c r="S28" i="1"/>
  <c r="R28" i="1"/>
  <c r="T28" i="1" s="1"/>
  <c r="U28" i="1" s="1"/>
  <c r="H28" i="1"/>
  <c r="G28" i="1"/>
  <c r="I28" i="1" s="1"/>
  <c r="J28" i="1" s="1"/>
  <c r="S27" i="1"/>
  <c r="R27" i="1"/>
  <c r="T27" i="1" s="1"/>
  <c r="U27" i="1" s="1"/>
  <c r="H27" i="1"/>
  <c r="G27" i="1"/>
  <c r="I27" i="1" s="1"/>
  <c r="J27" i="1" s="1"/>
  <c r="S26" i="1"/>
  <c r="R26" i="1"/>
  <c r="T26" i="1" s="1"/>
  <c r="U26" i="1" s="1"/>
  <c r="H26" i="1"/>
  <c r="G26" i="1"/>
  <c r="I26" i="1" s="1"/>
  <c r="J26" i="1" s="1"/>
  <c r="S25" i="1"/>
  <c r="R25" i="1"/>
  <c r="T25" i="1" s="1"/>
  <c r="U25" i="1" s="1"/>
  <c r="H25" i="1"/>
  <c r="S24" i="1"/>
  <c r="R24" i="1"/>
  <c r="T24" i="1" s="1"/>
  <c r="U24" i="1" s="1"/>
  <c r="H24" i="1"/>
  <c r="T23" i="1"/>
  <c r="U23" i="1" s="1"/>
  <c r="S23" i="1"/>
  <c r="R23" i="1"/>
  <c r="I23" i="1"/>
  <c r="J23" i="1" s="1"/>
  <c r="H23" i="1"/>
  <c r="G23" i="1"/>
  <c r="S22" i="1"/>
  <c r="R22" i="1"/>
  <c r="T22" i="1" s="1"/>
  <c r="U22" i="1" s="1"/>
  <c r="H22" i="1"/>
  <c r="G22" i="1"/>
  <c r="I22" i="1" s="1"/>
  <c r="J22" i="1" s="1"/>
  <c r="T21" i="1"/>
  <c r="U21" i="1" s="1"/>
  <c r="S21" i="1"/>
  <c r="R21" i="1"/>
  <c r="R18" i="1" s="1"/>
  <c r="H21" i="1"/>
  <c r="S20" i="1"/>
  <c r="T20" i="1" s="1"/>
  <c r="R20" i="1"/>
  <c r="H20" i="1"/>
  <c r="G20" i="1"/>
  <c r="S19" i="1"/>
  <c r="T19" i="1" s="1"/>
  <c r="U19" i="1" s="1"/>
  <c r="R19" i="1"/>
  <c r="H19" i="1"/>
  <c r="G19" i="1"/>
  <c r="G18" i="1" s="1"/>
  <c r="G17" i="1" s="1"/>
  <c r="S17" i="1"/>
  <c r="T17" i="1" s="1"/>
  <c r="U17" i="1" s="1"/>
  <c r="R17" i="1"/>
  <c r="S16" i="1"/>
  <c r="T16" i="1" s="1"/>
  <c r="U16" i="1" s="1"/>
  <c r="R16" i="1"/>
  <c r="H16" i="1"/>
  <c r="G16" i="1"/>
  <c r="S15" i="1"/>
  <c r="T15" i="1" s="1"/>
  <c r="U15" i="1" s="1"/>
  <c r="R15" i="1"/>
  <c r="H15" i="1"/>
  <c r="G15" i="1"/>
  <c r="S14" i="1"/>
  <c r="T14" i="1" s="1"/>
  <c r="U14" i="1" s="1"/>
  <c r="R14" i="1"/>
  <c r="H14" i="1"/>
  <c r="G14" i="1"/>
  <c r="S13" i="1"/>
  <c r="T13" i="1" s="1"/>
  <c r="U13" i="1" s="1"/>
  <c r="R13" i="1"/>
  <c r="H13" i="1"/>
  <c r="G13" i="1"/>
  <c r="G12" i="1" s="1"/>
  <c r="S12" i="1"/>
  <c r="T12" i="1" s="1"/>
  <c r="U12" i="1" s="1"/>
  <c r="R12" i="1"/>
  <c r="S11" i="1"/>
  <c r="T11" i="1" s="1"/>
  <c r="U11" i="1" s="1"/>
  <c r="R11" i="1"/>
  <c r="H11" i="1"/>
  <c r="G11" i="1"/>
  <c r="S10" i="1"/>
  <c r="T10" i="1" s="1"/>
  <c r="U10" i="1" s="1"/>
  <c r="R10" i="1"/>
  <c r="H10" i="1"/>
  <c r="G10" i="1"/>
  <c r="S9" i="1"/>
  <c r="T9" i="1" s="1"/>
  <c r="U9" i="1" s="1"/>
  <c r="R9" i="1"/>
  <c r="H9" i="1"/>
  <c r="G9" i="1"/>
  <c r="G8" i="1" s="1"/>
  <c r="G7" i="1" s="1"/>
  <c r="R8" i="1"/>
  <c r="R7" i="1" s="1"/>
  <c r="I9" i="1" l="1"/>
  <c r="J9" i="1" s="1"/>
  <c r="I11" i="1"/>
  <c r="J11" i="1" s="1"/>
  <c r="I13" i="1"/>
  <c r="J13" i="1" s="1"/>
  <c r="I15" i="1"/>
  <c r="J15" i="1" s="1"/>
  <c r="I19" i="1"/>
  <c r="J19" i="1" s="1"/>
  <c r="R36" i="1"/>
  <c r="R35" i="1" s="1"/>
  <c r="S18" i="1"/>
  <c r="T18" i="1" s="1"/>
  <c r="U18" i="1" s="1"/>
  <c r="R32" i="1"/>
  <c r="S8" i="1"/>
  <c r="H8" i="1"/>
  <c r="I10" i="1"/>
  <c r="J10" i="1" s="1"/>
  <c r="H12" i="1"/>
  <c r="I12" i="1" s="1"/>
  <c r="J12" i="1" s="1"/>
  <c r="I14" i="1"/>
  <c r="J14" i="1" s="1"/>
  <c r="I16" i="1"/>
  <c r="J16" i="1" s="1"/>
  <c r="H18" i="1"/>
  <c r="I20" i="1"/>
  <c r="J20" i="1" s="1"/>
  <c r="G21" i="1"/>
  <c r="G25" i="1"/>
  <c r="S48" i="1"/>
  <c r="T48" i="1" s="1"/>
  <c r="U48" i="1" s="1"/>
  <c r="T52" i="1"/>
  <c r="U52" i="1" s="1"/>
  <c r="T56" i="1"/>
  <c r="U56" i="1" s="1"/>
  <c r="T60" i="1"/>
  <c r="U60" i="1" s="1"/>
  <c r="T64" i="1"/>
  <c r="U64" i="1" s="1"/>
  <c r="T68" i="1"/>
  <c r="U68" i="1" s="1"/>
  <c r="T72" i="1"/>
  <c r="U72" i="1" s="1"/>
  <c r="T76" i="1"/>
  <c r="U76" i="1" s="1"/>
  <c r="T80" i="1"/>
  <c r="U80" i="1" s="1"/>
  <c r="T84" i="1"/>
  <c r="U84" i="1" s="1"/>
  <c r="T88" i="1"/>
  <c r="U88" i="1" s="1"/>
  <c r="T92" i="1"/>
  <c r="U92" i="1" s="1"/>
  <c r="T71" i="1"/>
  <c r="U71" i="1" s="1"/>
  <c r="T91" i="1"/>
  <c r="U91" i="1" s="1"/>
  <c r="S36" i="1"/>
  <c r="T50" i="1"/>
  <c r="U50" i="1" s="1"/>
  <c r="T54" i="1"/>
  <c r="U54" i="1" s="1"/>
  <c r="S58" i="1"/>
  <c r="T58" i="1" s="1"/>
  <c r="U58" i="1" s="1"/>
  <c r="T62" i="1"/>
  <c r="U62" i="1" s="1"/>
  <c r="T66" i="1"/>
  <c r="U66" i="1" s="1"/>
  <c r="T70" i="1"/>
  <c r="U70" i="1" s="1"/>
  <c r="T74" i="1"/>
  <c r="U74" i="1" s="1"/>
  <c r="T78" i="1"/>
  <c r="U78" i="1" s="1"/>
  <c r="T82" i="1"/>
  <c r="U82" i="1" s="1"/>
  <c r="T86" i="1"/>
  <c r="U86" i="1" s="1"/>
  <c r="T90" i="1"/>
  <c r="U90" i="1" s="1"/>
  <c r="T94" i="1"/>
  <c r="U94" i="1" s="1"/>
  <c r="S53" i="1"/>
  <c r="T53" i="1" s="1"/>
  <c r="U53" i="1" s="1"/>
  <c r="S61" i="1"/>
  <c r="T61" i="1" s="1"/>
  <c r="U61" i="1" s="1"/>
  <c r="S65" i="1"/>
  <c r="T65" i="1" s="1"/>
  <c r="U65" i="1" s="1"/>
  <c r="S96" i="1"/>
  <c r="T96" i="1" s="1"/>
  <c r="U96" i="1" s="1"/>
  <c r="T36" i="1" l="1"/>
  <c r="U36" i="1" s="1"/>
  <c r="S35" i="1"/>
  <c r="T35" i="1" s="1"/>
  <c r="U35" i="1" s="1"/>
  <c r="T8" i="1"/>
  <c r="U8" i="1" s="1"/>
  <c r="S7" i="1"/>
  <c r="T32" i="1"/>
  <c r="U32" i="1" s="1"/>
  <c r="R31" i="1"/>
  <c r="I18" i="1"/>
  <c r="J18" i="1" s="1"/>
  <c r="H17" i="1"/>
  <c r="I17" i="1" s="1"/>
  <c r="J17" i="1" s="1"/>
  <c r="I21" i="1"/>
  <c r="J21" i="1" s="1"/>
  <c r="I25" i="1"/>
  <c r="J25" i="1" s="1"/>
  <c r="G24" i="1"/>
  <c r="I24" i="1" s="1"/>
  <c r="J24" i="1" s="1"/>
  <c r="I8" i="1"/>
  <c r="J8" i="1" s="1"/>
  <c r="H7" i="1"/>
  <c r="I7" i="1" l="1"/>
  <c r="J7" i="1" s="1"/>
  <c r="H6" i="1"/>
  <c r="T31" i="1"/>
  <c r="U31" i="1" s="1"/>
  <c r="R6" i="1"/>
  <c r="T7" i="1"/>
  <c r="U7" i="1" s="1"/>
  <c r="S6" i="1"/>
  <c r="G6" i="1"/>
  <c r="T6" i="1" l="1"/>
  <c r="U6" i="1" s="1"/>
  <c r="I6" i="1"/>
  <c r="J6" i="1" s="1"/>
</calcChain>
</file>

<file path=xl/sharedStrings.xml><?xml version="1.0" encoding="utf-8"?>
<sst xmlns="http://schemas.openxmlformats.org/spreadsheetml/2006/main" count="282" uniqueCount="118">
  <si>
    <t>2020년도 세입 세출예산서</t>
    <phoneticPr fontId="2" type="noConversion"/>
  </si>
  <si>
    <t>(수성구건강가정·다문화가족지원센터)</t>
    <phoneticPr fontId="2" type="noConversion"/>
  </si>
  <si>
    <t>■ 세입세출 총괄</t>
  </si>
  <si>
    <t>(단위:천원)</t>
  </si>
  <si>
    <t>과목</t>
  </si>
  <si>
    <t>2020년
기정액(A)</t>
    <phoneticPr fontId="2" type="noConversion"/>
  </si>
  <si>
    <t>2020년
경정액(B)</t>
    <phoneticPr fontId="2" type="noConversion"/>
  </si>
  <si>
    <t>증감</t>
  </si>
  <si>
    <t>관</t>
  </si>
  <si>
    <t>항</t>
  </si>
  <si>
    <t>목</t>
  </si>
  <si>
    <t>액수(B-A)</t>
  </si>
  <si>
    <t>비율(%)</t>
  </si>
  <si>
    <t>세 입 총 계</t>
  </si>
  <si>
    <t>세 출 총 계</t>
  </si>
  <si>
    <t>사업수입</t>
  </si>
  <si>
    <t>사무비</t>
  </si>
  <si>
    <t>인건비</t>
  </si>
  <si>
    <t>지역사회연계수입</t>
  </si>
  <si>
    <t>급여</t>
  </si>
  <si>
    <t/>
  </si>
  <si>
    <t>방문교육사업 이용자부담금</t>
  </si>
  <si>
    <t>급여(자부담)</t>
    <phoneticPr fontId="2" type="noConversion"/>
  </si>
  <si>
    <t>아이돌봄가정 이용자부담금</t>
  </si>
  <si>
    <t>제수당</t>
  </si>
  <si>
    <t>보조금수입</t>
  </si>
  <si>
    <t>제수당(자부담)</t>
  </si>
  <si>
    <t>퇴직금및퇴직적립금</t>
  </si>
  <si>
    <t>국비보조금수입</t>
  </si>
  <si>
    <t>퇴직금및퇴직적립금(자부담)</t>
  </si>
  <si>
    <t>시비보조금수입</t>
  </si>
  <si>
    <t>사회보험부담금</t>
  </si>
  <si>
    <t>구비보조금수입</t>
  </si>
  <si>
    <t>사회보험부담급(자부담)</t>
    <phoneticPr fontId="2" type="noConversion"/>
  </si>
  <si>
    <t>후원금수입</t>
  </si>
  <si>
    <t>기타후생경비(자부담)</t>
  </si>
  <si>
    <t>업무추진비</t>
  </si>
  <si>
    <t>지정후원금수입</t>
  </si>
  <si>
    <t>기관운영비</t>
  </si>
  <si>
    <t>비지정후원금수입</t>
  </si>
  <si>
    <t>기관운영비(자부담)</t>
    <phoneticPr fontId="2" type="noConversion"/>
  </si>
  <si>
    <t>전입금</t>
  </si>
  <si>
    <t>회의비</t>
  </si>
  <si>
    <t>운영비</t>
  </si>
  <si>
    <t>법인전입금</t>
  </si>
  <si>
    <t>여비</t>
  </si>
  <si>
    <t>이월금</t>
  </si>
  <si>
    <t>수용비및수수료</t>
  </si>
  <si>
    <t>수용비및수수료(자부담)</t>
    <phoneticPr fontId="2" type="noConversion"/>
  </si>
  <si>
    <t>전년도이월금</t>
  </si>
  <si>
    <t>공공요금</t>
  </si>
  <si>
    <t>잡수입</t>
  </si>
  <si>
    <t>제세공과금</t>
  </si>
  <si>
    <t>차량비</t>
  </si>
  <si>
    <t>예금이자수입</t>
  </si>
  <si>
    <t>기타운영비</t>
  </si>
  <si>
    <t>기타잡수입</t>
  </si>
  <si>
    <t>기타운영비(자부담)</t>
  </si>
  <si>
    <t>재산조성비</t>
  </si>
  <si>
    <t>시설비</t>
  </si>
  <si>
    <t>자산취득비</t>
  </si>
  <si>
    <t>시설장비유지비</t>
  </si>
  <si>
    <t>사업비</t>
  </si>
  <si>
    <t>통합사업비</t>
  </si>
  <si>
    <t>가족관계사업비</t>
  </si>
  <si>
    <t>가족관계사업비(자부담)</t>
    <phoneticPr fontId="2" type="noConversion"/>
  </si>
  <si>
    <t>가족생활사업비</t>
  </si>
  <si>
    <t>가족생활사업비(자부담)</t>
  </si>
  <si>
    <t>가족생활사업비(후원금)</t>
  </si>
  <si>
    <t>지역공동체사업비</t>
  </si>
  <si>
    <t>지역공동체사업비(자부담)</t>
    <phoneticPr fontId="2" type="noConversion"/>
  </si>
  <si>
    <t>지역공동체사업비(후원금)</t>
  </si>
  <si>
    <t>홍보비</t>
  </si>
  <si>
    <t>한국어교육사업비(보조금)</t>
  </si>
  <si>
    <t>방문교육사업비(별도사업)</t>
  </si>
  <si>
    <t>방문지도사인건비</t>
  </si>
  <si>
    <t>방문지도사인건비(자부담)</t>
  </si>
  <si>
    <t>다문화교류소통공간사업비(별도사업)</t>
  </si>
  <si>
    <t>운영비(자부담)</t>
  </si>
  <si>
    <t>통번역지원사업비(별도사업)</t>
  </si>
  <si>
    <t>인건비(후원금)</t>
    <phoneticPr fontId="2" type="noConversion"/>
  </si>
  <si>
    <t>언어발달지원사업비(보조금)</t>
  </si>
  <si>
    <t>공동육아나눔터사업비(수성점)(별도사업)</t>
  </si>
  <si>
    <t>사업비(자부담)</t>
  </si>
  <si>
    <t>공동육아나눔터사업비(지산점)(별도사업)</t>
  </si>
  <si>
    <t>운영비(자부담)</t>
    <phoneticPr fontId="2" type="noConversion"/>
  </si>
  <si>
    <t>공동육아나눔터사업(범어점)(별도사업)</t>
  </si>
  <si>
    <t>아이돌봄지원사업비(별도사업)</t>
  </si>
  <si>
    <t>아이돌보미 활동수당(보조금)</t>
  </si>
  <si>
    <t>아이돌보미 활동수당(예탁금)</t>
  </si>
  <si>
    <t>아이돌보미 활동수당(본인부담금)</t>
  </si>
  <si>
    <t>아이돌보미관리비(보조금)</t>
  </si>
  <si>
    <t>아이돌보미관리비(전년도보조금)</t>
  </si>
  <si>
    <t>종사자 인건비(보조금)</t>
  </si>
  <si>
    <t>행정부대경비(보조금)</t>
  </si>
  <si>
    <t xml:space="preserve"> </t>
    <phoneticPr fontId="2" type="noConversion"/>
  </si>
  <si>
    <t>행정부대경비(자부담)</t>
  </si>
  <si>
    <t>가족역량강화지원사업비(보조금)</t>
  </si>
  <si>
    <t>사업비(후원금)</t>
    <phoneticPr fontId="2" type="noConversion"/>
  </si>
  <si>
    <t>이중언어환경조성사업비(보조금)</t>
  </si>
  <si>
    <t>다문화가족사례관리사업비(별도사업)</t>
  </si>
  <si>
    <t>인건비(후원금))</t>
    <phoneticPr fontId="2" type="noConversion"/>
  </si>
  <si>
    <t>중도입국자녀지원사업비(보조금)</t>
  </si>
  <si>
    <t>사각지대발굴지원사업비(보조금)</t>
  </si>
  <si>
    <t>취창업지원사업비(보조금)</t>
  </si>
  <si>
    <t>취창업지원사업비(보조금)</t>
    <phoneticPr fontId="2" type="noConversion"/>
  </si>
  <si>
    <t>특수시책개발사업비(보조금)</t>
  </si>
  <si>
    <t>평생교육기관 지원사업(보조금)</t>
  </si>
  <si>
    <t>공동모금회지정기탁사업비(후원금)</t>
  </si>
  <si>
    <t>다만세연극단(지정)</t>
  </si>
  <si>
    <t>다만세연극단(비지정)</t>
  </si>
  <si>
    <t>찾아가는 결혼이주여성 다이음사업(개별사업)</t>
  </si>
  <si>
    <t>결혼이민자자조모임 다만나요사업(보조금)</t>
  </si>
  <si>
    <t>가족상담사업(별도사업)</t>
  </si>
  <si>
    <t>브라보시니어지원사업비(보조금)</t>
    <phoneticPr fontId="2" type="noConversion"/>
  </si>
  <si>
    <t>일학습병행제사업(자부담)</t>
    <phoneticPr fontId="2" type="noConversion"/>
  </si>
  <si>
    <t>예비비 및 기타</t>
  </si>
  <si>
    <t>반환금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</si>
</sst>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6">
    <font>
      <sz val="11"/>
      <color theme="1"/>
      <name val="맑은 고딕"/>
      <family val="2"/>
      <charset val="129"/>
      <scheme val="minor"/>
    </font>
    <font>
      <b/>
      <u/>
      <sz val="16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12"/>
      <color rgb="FF000000"/>
      <name val="-윤명조130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3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quotePrefix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quotePrefix="1" applyFont="1" applyBorder="1">
      <alignment vertical="center"/>
    </xf>
    <xf numFmtId="0" fontId="3" fillId="0" borderId="7" xfId="0" applyFont="1" applyBorder="1">
      <alignment vertical="center"/>
    </xf>
    <xf numFmtId="3" fontId="3" fillId="0" borderId="8" xfId="0" applyNumberFormat="1" applyFont="1" applyBorder="1">
      <alignment vertical="center"/>
    </xf>
    <xf numFmtId="3" fontId="3" fillId="0" borderId="0" xfId="0" applyNumberFormat="1" applyFont="1">
      <alignment vertical="center"/>
    </xf>
    <xf numFmtId="3" fontId="4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quotePrefix="1" applyFont="1" applyBorder="1">
      <alignment vertical="center"/>
    </xf>
    <xf numFmtId="3" fontId="3" fillId="0" borderId="12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4" xfId="0" quotePrefix="1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45380;%204&#52264;%20&#52628;&#44032;&#44221;&#51221;%20&#50696;&#49328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세입세출총괄"/>
      <sheetName val="세입내역서(최종)"/>
      <sheetName val="세출내역서(최종)"/>
      <sheetName val="세입세출총괄 (3)"/>
      <sheetName val="세입세출총괄 (2)"/>
    </sheetNames>
    <sheetDataSet>
      <sheetData sheetId="0"/>
      <sheetData sheetId="1"/>
      <sheetData sheetId="2"/>
      <sheetData sheetId="3">
        <row r="8">
          <cell r="G8">
            <v>35312</v>
          </cell>
          <cell r="H8">
            <v>26823</v>
          </cell>
        </row>
        <row r="23">
          <cell r="G23">
            <v>720</v>
          </cell>
          <cell r="H23">
            <v>400</v>
          </cell>
        </row>
        <row r="28">
          <cell r="G28">
            <v>3146002</v>
          </cell>
          <cell r="H28">
            <v>2452518</v>
          </cell>
        </row>
        <row r="51">
          <cell r="G51">
            <v>1215664</v>
          </cell>
          <cell r="H51">
            <v>1290771</v>
          </cell>
        </row>
        <row r="68">
          <cell r="G68">
            <v>474072</v>
          </cell>
          <cell r="H68">
            <v>494486</v>
          </cell>
        </row>
        <row r="89">
          <cell r="G89">
            <v>401832</v>
          </cell>
          <cell r="H89">
            <v>417926</v>
          </cell>
        </row>
        <row r="107">
          <cell r="G107">
            <v>21350</v>
          </cell>
          <cell r="H107">
            <v>21350</v>
          </cell>
        </row>
        <row r="110">
          <cell r="G110">
            <v>4650</v>
          </cell>
          <cell r="H110">
            <v>4650</v>
          </cell>
        </row>
        <row r="114">
          <cell r="G114">
            <v>10000</v>
          </cell>
          <cell r="H114">
            <v>10000</v>
          </cell>
        </row>
        <row r="118">
          <cell r="G118">
            <v>180828</v>
          </cell>
          <cell r="H118">
            <v>180828</v>
          </cell>
        </row>
        <row r="154">
          <cell r="G154">
            <v>500</v>
          </cell>
          <cell r="H154">
            <v>500</v>
          </cell>
        </row>
        <row r="157">
          <cell r="G157">
            <v>5736</v>
          </cell>
          <cell r="H157">
            <v>3436</v>
          </cell>
        </row>
      </sheetData>
      <sheetData sheetId="4">
        <row r="8">
          <cell r="G8">
            <v>236479</v>
          </cell>
          <cell r="H8">
            <v>236479</v>
          </cell>
        </row>
        <row r="21">
          <cell r="G21">
            <v>9085</v>
          </cell>
          <cell r="H21">
            <v>9085</v>
          </cell>
        </row>
        <row r="27">
          <cell r="G27">
            <v>59974</v>
          </cell>
          <cell r="H27">
            <v>61032</v>
          </cell>
        </row>
        <row r="54">
          <cell r="G54">
            <v>3907</v>
          </cell>
          <cell r="H54">
            <v>3907</v>
          </cell>
        </row>
        <row r="59">
          <cell r="G59">
            <v>23548</v>
          </cell>
          <cell r="H59">
            <v>23163</v>
          </cell>
        </row>
        <row r="72">
          <cell r="G72">
            <v>1102</v>
          </cell>
          <cell r="H72">
            <v>1102</v>
          </cell>
        </row>
        <row r="77">
          <cell r="G77">
            <v>27033</v>
          </cell>
          <cell r="H77">
            <v>26813</v>
          </cell>
        </row>
        <row r="84">
          <cell r="G84">
            <v>1321</v>
          </cell>
          <cell r="H84">
            <v>1112</v>
          </cell>
        </row>
        <row r="91">
          <cell r="G91">
            <v>1800</v>
          </cell>
          <cell r="H91">
            <v>1450</v>
          </cell>
        </row>
        <row r="94">
          <cell r="G94">
            <v>1200</v>
          </cell>
          <cell r="H94">
            <v>900</v>
          </cell>
        </row>
        <row r="96">
          <cell r="G96">
            <v>2000</v>
          </cell>
          <cell r="H96">
            <v>2000</v>
          </cell>
        </row>
        <row r="99">
          <cell r="G99">
            <v>2052</v>
          </cell>
          <cell r="H99">
            <v>1650</v>
          </cell>
        </row>
        <row r="104">
          <cell r="G104">
            <v>2032</v>
          </cell>
          <cell r="H104">
            <v>1145</v>
          </cell>
        </row>
        <row r="106">
          <cell r="G106">
            <v>7426</v>
          </cell>
          <cell r="H106">
            <v>8060</v>
          </cell>
        </row>
        <row r="114">
          <cell r="G114">
            <v>450</v>
          </cell>
          <cell r="H114">
            <v>450</v>
          </cell>
        </row>
        <row r="116">
          <cell r="G116">
            <v>8580</v>
          </cell>
          <cell r="H116">
            <v>8580</v>
          </cell>
        </row>
        <row r="120">
          <cell r="G120">
            <v>5394</v>
          </cell>
          <cell r="H120">
            <v>6162</v>
          </cell>
        </row>
        <row r="128">
          <cell r="G128">
            <v>2240</v>
          </cell>
          <cell r="H128">
            <v>2064</v>
          </cell>
        </row>
        <row r="131">
          <cell r="G131">
            <v>6960</v>
          </cell>
          <cell r="H131">
            <v>6179</v>
          </cell>
        </row>
        <row r="141">
          <cell r="G141">
            <v>2873</v>
          </cell>
          <cell r="H141">
            <v>2873</v>
          </cell>
        </row>
        <row r="147">
          <cell r="G147">
            <v>2000</v>
          </cell>
          <cell r="H147">
            <v>3500</v>
          </cell>
        </row>
        <row r="151">
          <cell r="G151">
            <v>800</v>
          </cell>
          <cell r="H151">
            <v>550</v>
          </cell>
        </row>
        <row r="155">
          <cell r="G155">
            <v>17918</v>
          </cell>
          <cell r="H155">
            <v>17918</v>
          </cell>
        </row>
        <row r="214">
          <cell r="G214">
            <v>0</v>
          </cell>
          <cell r="H214">
            <v>95</v>
          </cell>
        </row>
        <row r="217">
          <cell r="G217">
            <v>6670</v>
          </cell>
          <cell r="H217">
            <v>6670</v>
          </cell>
        </row>
        <row r="238">
          <cell r="G238">
            <v>1390</v>
          </cell>
          <cell r="H238">
            <v>0</v>
          </cell>
        </row>
        <row r="239">
          <cell r="G239">
            <v>4990</v>
          </cell>
          <cell r="H239">
            <v>4990</v>
          </cell>
        </row>
        <row r="246">
          <cell r="G246">
            <v>25235</v>
          </cell>
          <cell r="H246">
            <v>26005</v>
          </cell>
        </row>
        <row r="315">
          <cell r="G315">
            <v>0</v>
          </cell>
          <cell r="H315">
            <v>717</v>
          </cell>
        </row>
        <row r="322">
          <cell r="G322">
            <v>6443</v>
          </cell>
          <cell r="H322">
            <v>5623</v>
          </cell>
        </row>
        <row r="335">
          <cell r="G335">
            <v>3000</v>
          </cell>
          <cell r="H335">
            <v>4467</v>
          </cell>
        </row>
        <row r="341">
          <cell r="G341">
            <v>21000</v>
          </cell>
          <cell r="H341">
            <v>21000</v>
          </cell>
        </row>
        <row r="359">
          <cell r="G359">
            <v>114502</v>
          </cell>
          <cell r="H359">
            <v>106541</v>
          </cell>
        </row>
        <row r="379">
          <cell r="G379">
            <v>720</v>
          </cell>
          <cell r="H379">
            <v>400</v>
          </cell>
        </row>
        <row r="384">
          <cell r="G384">
            <v>11778</v>
          </cell>
          <cell r="H384">
            <v>8980</v>
          </cell>
        </row>
        <row r="393">
          <cell r="G393">
            <v>1080</v>
          </cell>
          <cell r="H393">
            <v>1839</v>
          </cell>
        </row>
        <row r="396">
          <cell r="G396">
            <v>31323</v>
          </cell>
          <cell r="H396">
            <v>30170</v>
          </cell>
        </row>
        <row r="412">
          <cell r="G412">
            <v>3749</v>
          </cell>
          <cell r="H412">
            <v>5285</v>
          </cell>
        </row>
        <row r="422">
          <cell r="G422">
            <v>360</v>
          </cell>
          <cell r="H422">
            <v>491</v>
          </cell>
        </row>
        <row r="427">
          <cell r="G427">
            <v>6028</v>
          </cell>
          <cell r="H427">
            <v>5645</v>
          </cell>
        </row>
        <row r="454">
          <cell r="G454">
            <v>27511</v>
          </cell>
          <cell r="H454">
            <v>27511</v>
          </cell>
        </row>
        <row r="465">
          <cell r="G465">
            <v>575</v>
          </cell>
          <cell r="H465">
            <v>723</v>
          </cell>
        </row>
        <row r="471">
          <cell r="G471">
            <v>30673</v>
          </cell>
          <cell r="H471">
            <v>30835</v>
          </cell>
        </row>
        <row r="484">
          <cell r="G484">
            <v>1347</v>
          </cell>
          <cell r="H484">
            <v>1085</v>
          </cell>
        </row>
        <row r="494">
          <cell r="G494">
            <v>800</v>
          </cell>
          <cell r="H494">
            <v>900</v>
          </cell>
        </row>
        <row r="498">
          <cell r="G498">
            <v>36317</v>
          </cell>
          <cell r="H498">
            <v>35295</v>
          </cell>
        </row>
        <row r="520">
          <cell r="G520">
            <v>4875</v>
          </cell>
          <cell r="H520">
            <v>4243</v>
          </cell>
        </row>
        <row r="528">
          <cell r="G528">
            <v>890</v>
          </cell>
          <cell r="H528">
            <v>900</v>
          </cell>
        </row>
        <row r="531">
          <cell r="G531">
            <v>8228</v>
          </cell>
          <cell r="H531">
            <v>9882</v>
          </cell>
        </row>
        <row r="555">
          <cell r="G555">
            <v>4040</v>
          </cell>
          <cell r="H555">
            <v>2590</v>
          </cell>
        </row>
        <row r="563">
          <cell r="G563">
            <v>38180</v>
          </cell>
          <cell r="H563">
            <v>37834</v>
          </cell>
        </row>
        <row r="583">
          <cell r="G583">
            <v>5629</v>
          </cell>
          <cell r="H583">
            <v>5376</v>
          </cell>
        </row>
        <row r="600">
          <cell r="G600">
            <v>1529</v>
          </cell>
          <cell r="H600">
            <v>929</v>
          </cell>
        </row>
        <row r="606">
          <cell r="G606">
            <v>5611</v>
          </cell>
          <cell r="H606">
            <v>6210</v>
          </cell>
        </row>
        <row r="623">
          <cell r="G623">
            <v>35862</v>
          </cell>
          <cell r="H623">
            <v>35876</v>
          </cell>
        </row>
        <row r="638">
          <cell r="G638">
            <v>4387</v>
          </cell>
          <cell r="H638">
            <v>4618</v>
          </cell>
        </row>
        <row r="646">
          <cell r="G646">
            <v>2085</v>
          </cell>
          <cell r="H646">
            <v>1451</v>
          </cell>
        </row>
        <row r="649">
          <cell r="G649">
            <v>9171</v>
          </cell>
          <cell r="H649">
            <v>8926</v>
          </cell>
        </row>
        <row r="677">
          <cell r="G677">
            <v>2090</v>
          </cell>
          <cell r="H677">
            <v>1523</v>
          </cell>
        </row>
        <row r="682">
          <cell r="G682">
            <v>361270</v>
          </cell>
          <cell r="H682">
            <v>462914</v>
          </cell>
        </row>
        <row r="693">
          <cell r="G693">
            <v>1329780</v>
          </cell>
          <cell r="H693">
            <v>1359084</v>
          </cell>
        </row>
        <row r="702">
          <cell r="G702">
            <v>1972465</v>
          </cell>
          <cell r="H702">
            <v>1249877</v>
          </cell>
        </row>
        <row r="715">
          <cell r="G715">
            <v>455546</v>
          </cell>
          <cell r="H715">
            <v>464015</v>
          </cell>
        </row>
        <row r="745">
          <cell r="G745">
            <v>3660</v>
          </cell>
          <cell r="H745">
            <v>3660</v>
          </cell>
        </row>
        <row r="747">
          <cell r="G747">
            <v>166566</v>
          </cell>
          <cell r="H747">
            <v>165234</v>
          </cell>
        </row>
        <row r="775">
          <cell r="G775">
            <v>26618</v>
          </cell>
          <cell r="H775">
            <v>25133</v>
          </cell>
        </row>
        <row r="796">
          <cell r="G796">
            <v>550</v>
          </cell>
          <cell r="H796">
            <v>350</v>
          </cell>
        </row>
        <row r="799">
          <cell r="G799">
            <v>35264</v>
          </cell>
          <cell r="H799">
            <v>35472</v>
          </cell>
        </row>
        <row r="811">
          <cell r="G811">
            <v>1162</v>
          </cell>
          <cell r="H811">
            <v>928</v>
          </cell>
        </row>
        <row r="818">
          <cell r="G818">
            <v>24574</v>
          </cell>
          <cell r="H818">
            <v>24600</v>
          </cell>
        </row>
        <row r="840">
          <cell r="G840">
            <v>0</v>
          </cell>
          <cell r="H840">
            <v>500</v>
          </cell>
        </row>
        <row r="843">
          <cell r="G843">
            <v>19319</v>
          </cell>
          <cell r="H843">
            <v>19269</v>
          </cell>
        </row>
        <row r="854">
          <cell r="G854">
            <v>584</v>
          </cell>
          <cell r="H854">
            <v>92</v>
          </cell>
        </row>
        <row r="856">
          <cell r="G856">
            <v>8422</v>
          </cell>
          <cell r="H856">
            <v>8964</v>
          </cell>
        </row>
        <row r="879">
          <cell r="G879">
            <v>30651</v>
          </cell>
          <cell r="H879">
            <v>30651</v>
          </cell>
        </row>
        <row r="891">
          <cell r="G891">
            <v>1123</v>
          </cell>
          <cell r="H891">
            <v>1295</v>
          </cell>
        </row>
        <row r="897">
          <cell r="G897">
            <v>5000</v>
          </cell>
          <cell r="H897">
            <v>5000</v>
          </cell>
        </row>
        <row r="904">
          <cell r="G904">
            <v>9000</v>
          </cell>
          <cell r="H904">
            <v>9000</v>
          </cell>
        </row>
        <row r="919">
          <cell r="G919">
            <v>5000</v>
          </cell>
          <cell r="H919">
            <v>5000</v>
          </cell>
        </row>
        <row r="931">
          <cell r="G931">
            <v>5000</v>
          </cell>
          <cell r="H931">
            <v>5000</v>
          </cell>
        </row>
        <row r="944">
          <cell r="G944">
            <v>4000</v>
          </cell>
          <cell r="H944">
            <v>4000</v>
          </cell>
        </row>
        <row r="947">
          <cell r="G947">
            <v>18900</v>
          </cell>
          <cell r="H947">
            <v>18900</v>
          </cell>
        </row>
        <row r="984">
          <cell r="G984">
            <v>2100</v>
          </cell>
          <cell r="H984">
            <v>2100</v>
          </cell>
        </row>
        <row r="988">
          <cell r="G988">
            <v>3000</v>
          </cell>
          <cell r="H988">
            <v>3000</v>
          </cell>
        </row>
        <row r="993">
          <cell r="G993">
            <v>10000</v>
          </cell>
          <cell r="H993">
            <v>10000</v>
          </cell>
        </row>
        <row r="1010">
          <cell r="G1010">
            <v>45149</v>
          </cell>
          <cell r="H1010">
            <v>44880</v>
          </cell>
        </row>
        <row r="1028">
          <cell r="G1028">
            <v>6544</v>
          </cell>
          <cell r="H1028">
            <v>4647</v>
          </cell>
        </row>
        <row r="1034">
          <cell r="G1034">
            <v>500</v>
          </cell>
          <cell r="H1034">
            <v>500</v>
          </cell>
        </row>
        <row r="1036">
          <cell r="G1036">
            <v>28307</v>
          </cell>
          <cell r="H1036">
            <v>30473</v>
          </cell>
        </row>
        <row r="1098">
          <cell r="G1098">
            <v>2880</v>
          </cell>
          <cell r="H1098">
            <v>4080</v>
          </cell>
        </row>
        <row r="1104">
          <cell r="G1104">
            <v>4000</v>
          </cell>
          <cell r="H1104">
            <v>4000</v>
          </cell>
        </row>
        <row r="1111">
          <cell r="G1111">
            <v>19186</v>
          </cell>
          <cell r="H1111">
            <v>13743</v>
          </cell>
        </row>
        <row r="1119">
          <cell r="G1119">
            <v>6304</v>
          </cell>
          <cell r="H1119">
            <v>15528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F1E7F-BF0A-41A0-B3DE-AB30DE8AB0C8}">
  <sheetPr>
    <pageSetUpPr fitToPage="1"/>
  </sheetPr>
  <dimension ref="A1:X140"/>
  <sheetViews>
    <sheetView tabSelected="1" zoomScaleNormal="100" workbookViewId="0">
      <selection activeCell="A2" sqref="A2:U2"/>
    </sheetView>
  </sheetViews>
  <sheetFormatPr defaultColWidth="9" defaultRowHeight="18" customHeight="1"/>
  <cols>
    <col min="1" max="1" width="3" style="2" customWidth="1"/>
    <col min="2" max="2" width="2.625" style="2" hidden="1" customWidth="1"/>
    <col min="3" max="3" width="3" style="2" bestFit="1" customWidth="1"/>
    <col min="4" max="4" width="2.625" style="2" hidden="1" customWidth="1"/>
    <col min="5" max="5" width="0.25" style="2" customWidth="1"/>
    <col min="6" max="6" width="21.375" style="2" bestFit="1" customWidth="1"/>
    <col min="7" max="7" width="8.25" style="2" bestFit="1" customWidth="1"/>
    <col min="8" max="8" width="8.375" style="2" bestFit="1" customWidth="1"/>
    <col min="9" max="9" width="8.25" style="2" bestFit="1" customWidth="1"/>
    <col min="10" max="10" width="6.75" style="2" bestFit="1" customWidth="1"/>
    <col min="11" max="11" width="1.625" style="2" customWidth="1"/>
    <col min="12" max="12" width="3" style="2" bestFit="1" customWidth="1"/>
    <col min="13" max="13" width="0.125" style="2" customWidth="1"/>
    <col min="14" max="14" width="3" style="2" bestFit="1" customWidth="1"/>
    <col min="15" max="16" width="0.25" style="2" customWidth="1"/>
    <col min="17" max="17" width="32.125" style="2" customWidth="1"/>
    <col min="18" max="18" width="8.25" style="2" bestFit="1" customWidth="1"/>
    <col min="19" max="19" width="8.375" style="2" bestFit="1" customWidth="1"/>
    <col min="20" max="20" width="8.25" style="2" bestFit="1" customWidth="1"/>
    <col min="21" max="21" width="6.75" style="2" bestFit="1" customWidth="1"/>
    <col min="22" max="23" width="9" style="2"/>
    <col min="24" max="24" width="10.5" style="2" bestFit="1" customWidth="1"/>
    <col min="25" max="16384" width="9" style="2"/>
  </cols>
  <sheetData>
    <row r="1" spans="1:23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ht="18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ht="18" customHeight="1">
      <c r="A3" s="4" t="s">
        <v>2</v>
      </c>
      <c r="B3" s="4"/>
      <c r="C3" s="4"/>
      <c r="D3" s="4"/>
      <c r="E3" s="4"/>
      <c r="F3" s="4"/>
      <c r="T3" s="5" t="s">
        <v>3</v>
      </c>
      <c r="U3" s="5"/>
    </row>
    <row r="4" spans="1:23" s="8" customFormat="1" ht="18" customHeight="1">
      <c r="A4" s="6" t="s">
        <v>4</v>
      </c>
      <c r="B4" s="6"/>
      <c r="C4" s="6"/>
      <c r="D4" s="6"/>
      <c r="E4" s="6"/>
      <c r="F4" s="6"/>
      <c r="G4" s="7" t="s">
        <v>5</v>
      </c>
      <c r="H4" s="7" t="s">
        <v>6</v>
      </c>
      <c r="I4" s="6" t="s">
        <v>7</v>
      </c>
      <c r="J4" s="6"/>
      <c r="L4" s="6" t="s">
        <v>4</v>
      </c>
      <c r="M4" s="6"/>
      <c r="N4" s="6"/>
      <c r="O4" s="6"/>
      <c r="P4" s="6"/>
      <c r="Q4" s="6"/>
      <c r="R4" s="7" t="s">
        <v>5</v>
      </c>
      <c r="S4" s="7" t="s">
        <v>6</v>
      </c>
      <c r="T4" s="6" t="s">
        <v>7</v>
      </c>
      <c r="U4" s="6"/>
    </row>
    <row r="5" spans="1:23" s="8" customFormat="1" ht="18" customHeight="1">
      <c r="A5" s="6" t="s">
        <v>8</v>
      </c>
      <c r="B5" s="6"/>
      <c r="C5" s="6" t="s">
        <v>9</v>
      </c>
      <c r="D5" s="6"/>
      <c r="E5" s="6" t="s">
        <v>10</v>
      </c>
      <c r="F5" s="6"/>
      <c r="G5" s="7"/>
      <c r="H5" s="7"/>
      <c r="I5" s="9" t="s">
        <v>11</v>
      </c>
      <c r="J5" s="9" t="s">
        <v>12</v>
      </c>
      <c r="L5" s="6" t="s">
        <v>8</v>
      </c>
      <c r="M5" s="6"/>
      <c r="N5" s="6" t="s">
        <v>9</v>
      </c>
      <c r="O5" s="6"/>
      <c r="P5" s="6" t="s">
        <v>10</v>
      </c>
      <c r="Q5" s="6"/>
      <c r="R5" s="7"/>
      <c r="S5" s="7"/>
      <c r="T5" s="9" t="s">
        <v>11</v>
      </c>
      <c r="U5" s="9" t="s">
        <v>12</v>
      </c>
    </row>
    <row r="6" spans="1:23" ht="18" customHeight="1">
      <c r="A6" s="10" t="s">
        <v>13</v>
      </c>
      <c r="B6" s="11"/>
      <c r="C6" s="10"/>
      <c r="D6" s="11"/>
      <c r="E6" s="10"/>
      <c r="F6" s="11"/>
      <c r="G6" s="12">
        <f>G7+G12+G17+G21+G24+G27</f>
        <v>5496666</v>
      </c>
      <c r="H6" s="12">
        <f>H7+H12+H17+H21+H24+H27</f>
        <v>4903688</v>
      </c>
      <c r="I6" s="13">
        <f>H6-G6</f>
        <v>-592978</v>
      </c>
      <c r="J6" s="13">
        <f>I6/G6*100</f>
        <v>-10.78795764559826</v>
      </c>
      <c r="L6" s="10" t="s">
        <v>14</v>
      </c>
      <c r="M6" s="11"/>
      <c r="N6" s="10"/>
      <c r="O6" s="11"/>
      <c r="P6" s="10"/>
      <c r="Q6" s="11"/>
      <c r="R6" s="12">
        <f>R7+R31+R35+R130</f>
        <v>5496666</v>
      </c>
      <c r="S6" s="12">
        <f>S7+S31+S35+S130</f>
        <v>4903688</v>
      </c>
      <c r="T6" s="13">
        <f t="shared" ref="T6:T71" si="0">S6-R6</f>
        <v>-592978</v>
      </c>
      <c r="U6" s="13">
        <f>T6/R6*100</f>
        <v>-10.78795764559826</v>
      </c>
    </row>
    <row r="7" spans="1:23" ht="18" customHeight="1">
      <c r="A7" s="14"/>
      <c r="B7" s="11" t="s">
        <v>15</v>
      </c>
      <c r="C7" s="10"/>
      <c r="D7" s="11"/>
      <c r="E7" s="10"/>
      <c r="F7" s="11"/>
      <c r="G7" s="12">
        <f>G8</f>
        <v>3182034</v>
      </c>
      <c r="H7" s="12">
        <f>H8</f>
        <v>2479741</v>
      </c>
      <c r="I7" s="13">
        <f t="shared" ref="I7:I30" si="1">H7-G7</f>
        <v>-702293</v>
      </c>
      <c r="J7" s="13">
        <f t="shared" ref="J7:J30" si="2">I7/G7*100</f>
        <v>-22.070568699140235</v>
      </c>
      <c r="L7" s="14"/>
      <c r="M7" s="11" t="s">
        <v>16</v>
      </c>
      <c r="N7" s="10"/>
      <c r="O7" s="11"/>
      <c r="P7" s="10"/>
      <c r="Q7" s="11"/>
      <c r="R7" s="12">
        <f>R8+R18+R22</f>
        <v>405456</v>
      </c>
      <c r="S7" s="12">
        <f>S8+S18+S22</f>
        <v>404206</v>
      </c>
      <c r="T7" s="13">
        <f t="shared" si="0"/>
        <v>-1250</v>
      </c>
      <c r="U7" s="13">
        <f t="shared" ref="U7:U72" si="3">T7/R7*100</f>
        <v>-0.3082948581350381</v>
      </c>
    </row>
    <row r="8" spans="1:23" ht="18" customHeight="1">
      <c r="A8" s="15"/>
      <c r="B8" s="16"/>
      <c r="C8" s="14"/>
      <c r="D8" s="11" t="s">
        <v>15</v>
      </c>
      <c r="E8" s="10"/>
      <c r="F8" s="11"/>
      <c r="G8" s="12">
        <f>G9+G10+G11</f>
        <v>3182034</v>
      </c>
      <c r="H8" s="12">
        <f>H9+H10+H11</f>
        <v>2479741</v>
      </c>
      <c r="I8" s="13">
        <f t="shared" si="1"/>
        <v>-702293</v>
      </c>
      <c r="J8" s="13">
        <f t="shared" si="2"/>
        <v>-22.070568699140235</v>
      </c>
      <c r="L8" s="15"/>
      <c r="M8" s="16"/>
      <c r="N8" s="14"/>
      <c r="O8" s="11" t="s">
        <v>17</v>
      </c>
      <c r="P8" s="10"/>
      <c r="Q8" s="11"/>
      <c r="R8" s="12">
        <f>SUM(R9:R17)</f>
        <v>364249</v>
      </c>
      <c r="S8" s="12">
        <f>SUM(S9:S17)</f>
        <v>364143</v>
      </c>
      <c r="T8" s="13">
        <f t="shared" si="0"/>
        <v>-106</v>
      </c>
      <c r="U8" s="13">
        <f t="shared" si="3"/>
        <v>-2.9100972137191865E-2</v>
      </c>
    </row>
    <row r="9" spans="1:23" ht="18" customHeight="1">
      <c r="A9" s="15"/>
      <c r="B9" s="16"/>
      <c r="C9" s="15"/>
      <c r="D9" s="16"/>
      <c r="E9" s="14"/>
      <c r="F9" s="17" t="s">
        <v>18</v>
      </c>
      <c r="G9" s="12">
        <f>'[1]세입내역서(최종)'!G8</f>
        <v>35312</v>
      </c>
      <c r="H9" s="12">
        <f>'[1]세입내역서(최종)'!H8</f>
        <v>26823</v>
      </c>
      <c r="I9" s="13">
        <f t="shared" si="1"/>
        <v>-8489</v>
      </c>
      <c r="J9" s="13">
        <f t="shared" si="2"/>
        <v>-24.039986406887177</v>
      </c>
      <c r="L9" s="15"/>
      <c r="M9" s="16"/>
      <c r="N9" s="15"/>
      <c r="O9" s="16"/>
      <c r="P9" s="14"/>
      <c r="Q9" s="17" t="s">
        <v>19</v>
      </c>
      <c r="R9" s="12">
        <f>'[1]세출내역서(최종)'!G8</f>
        <v>236479</v>
      </c>
      <c r="S9" s="12">
        <f>'[1]세출내역서(최종)'!H8</f>
        <v>236479</v>
      </c>
      <c r="T9" s="13">
        <f t="shared" si="0"/>
        <v>0</v>
      </c>
      <c r="U9" s="13">
        <f t="shared" si="3"/>
        <v>0</v>
      </c>
    </row>
    <row r="10" spans="1:23" ht="18" customHeight="1">
      <c r="A10" s="15"/>
      <c r="B10" s="16"/>
      <c r="C10" s="15"/>
      <c r="D10" s="16"/>
      <c r="E10" s="14" t="s">
        <v>20</v>
      </c>
      <c r="F10" s="17" t="s">
        <v>21</v>
      </c>
      <c r="G10" s="18">
        <f>'[1]세입내역서(최종)'!G23</f>
        <v>720</v>
      </c>
      <c r="H10" s="18">
        <f>'[1]세입내역서(최종)'!H23</f>
        <v>400</v>
      </c>
      <c r="I10" s="13">
        <f t="shared" si="1"/>
        <v>-320</v>
      </c>
      <c r="J10" s="13">
        <f t="shared" si="2"/>
        <v>-44.444444444444443</v>
      </c>
      <c r="L10" s="15"/>
      <c r="M10" s="16"/>
      <c r="N10" s="15"/>
      <c r="O10" s="16"/>
      <c r="P10" s="14"/>
      <c r="Q10" s="17" t="s">
        <v>22</v>
      </c>
      <c r="R10" s="12">
        <f>'[1]세출내역서(최종)'!G21</f>
        <v>9085</v>
      </c>
      <c r="S10" s="12">
        <f>'[1]세출내역서(최종)'!H21</f>
        <v>9085</v>
      </c>
      <c r="T10" s="13">
        <f t="shared" si="0"/>
        <v>0</v>
      </c>
      <c r="U10" s="13">
        <f t="shared" si="3"/>
        <v>0</v>
      </c>
    </row>
    <row r="11" spans="1:23" ht="18" customHeight="1">
      <c r="A11" s="15"/>
      <c r="B11" s="16"/>
      <c r="C11" s="15"/>
      <c r="D11" s="16"/>
      <c r="E11" s="19" t="s">
        <v>20</v>
      </c>
      <c r="F11" s="20" t="s">
        <v>23</v>
      </c>
      <c r="G11" s="21">
        <f>'[1]세입내역서(최종)'!G28</f>
        <v>3146002</v>
      </c>
      <c r="H11" s="21">
        <f>'[1]세입내역서(최종)'!H28</f>
        <v>2452518</v>
      </c>
      <c r="I11" s="13">
        <f t="shared" si="1"/>
        <v>-693484</v>
      </c>
      <c r="J11" s="13">
        <f t="shared" si="2"/>
        <v>-22.043342629788537</v>
      </c>
      <c r="L11" s="15"/>
      <c r="M11" s="16"/>
      <c r="N11" s="15"/>
      <c r="O11" s="16"/>
      <c r="P11" s="14"/>
      <c r="Q11" s="17" t="s">
        <v>24</v>
      </c>
      <c r="R11" s="12">
        <f>'[1]세출내역서(최종)'!G27</f>
        <v>59974</v>
      </c>
      <c r="S11" s="12">
        <f>'[1]세출내역서(최종)'!H27</f>
        <v>61032</v>
      </c>
      <c r="T11" s="13">
        <f t="shared" si="0"/>
        <v>1058</v>
      </c>
      <c r="U11" s="13">
        <f t="shared" si="3"/>
        <v>1.7640977757028047</v>
      </c>
      <c r="W11" s="22"/>
    </row>
    <row r="12" spans="1:23" ht="18" customHeight="1">
      <c r="A12" s="14"/>
      <c r="B12" s="11" t="s">
        <v>25</v>
      </c>
      <c r="C12" s="10"/>
      <c r="D12" s="11"/>
      <c r="E12" s="10"/>
      <c r="F12" s="11"/>
      <c r="G12" s="12">
        <f>G13</f>
        <v>2091568</v>
      </c>
      <c r="H12" s="12">
        <f>H13</f>
        <v>2203183</v>
      </c>
      <c r="I12" s="13">
        <f t="shared" si="1"/>
        <v>111615</v>
      </c>
      <c r="J12" s="13">
        <f t="shared" si="2"/>
        <v>5.3364270250835739</v>
      </c>
      <c r="L12" s="15"/>
      <c r="M12" s="16"/>
      <c r="N12" s="15"/>
      <c r="O12" s="16"/>
      <c r="P12" s="14"/>
      <c r="Q12" s="17" t="s">
        <v>26</v>
      </c>
      <c r="R12" s="12">
        <f>'[1]세출내역서(최종)'!G54</f>
        <v>3907</v>
      </c>
      <c r="S12" s="12">
        <f>'[1]세출내역서(최종)'!H54</f>
        <v>3907</v>
      </c>
      <c r="T12" s="13">
        <f t="shared" si="0"/>
        <v>0</v>
      </c>
      <c r="U12" s="13">
        <f t="shared" si="3"/>
        <v>0</v>
      </c>
    </row>
    <row r="13" spans="1:23" ht="18" customHeight="1">
      <c r="A13" s="15"/>
      <c r="B13" s="16"/>
      <c r="C13" s="14"/>
      <c r="D13" s="11" t="s">
        <v>25</v>
      </c>
      <c r="E13" s="10"/>
      <c r="F13" s="11"/>
      <c r="G13" s="12">
        <f>G14+G15+G16</f>
        <v>2091568</v>
      </c>
      <c r="H13" s="12">
        <f>H14+H15+H16</f>
        <v>2203183</v>
      </c>
      <c r="I13" s="13">
        <f t="shared" si="1"/>
        <v>111615</v>
      </c>
      <c r="J13" s="13">
        <f t="shared" si="2"/>
        <v>5.3364270250835739</v>
      </c>
      <c r="L13" s="15"/>
      <c r="M13" s="16"/>
      <c r="N13" s="15"/>
      <c r="O13" s="16"/>
      <c r="P13" s="14"/>
      <c r="Q13" s="17" t="s">
        <v>27</v>
      </c>
      <c r="R13" s="12">
        <f>'[1]세출내역서(최종)'!G59</f>
        <v>23548</v>
      </c>
      <c r="S13" s="12">
        <f>'[1]세출내역서(최종)'!H59</f>
        <v>23163</v>
      </c>
      <c r="T13" s="13">
        <f t="shared" si="0"/>
        <v>-385</v>
      </c>
      <c r="U13" s="13">
        <f t="shared" si="3"/>
        <v>-1.6349583828775267</v>
      </c>
    </row>
    <row r="14" spans="1:23" ht="18" customHeight="1">
      <c r="A14" s="15"/>
      <c r="B14" s="16"/>
      <c r="C14" s="15"/>
      <c r="D14" s="16"/>
      <c r="E14" s="14"/>
      <c r="F14" s="17" t="s">
        <v>28</v>
      </c>
      <c r="G14" s="12">
        <f>'[1]세입내역서(최종)'!G51</f>
        <v>1215664</v>
      </c>
      <c r="H14" s="12">
        <f>'[1]세입내역서(최종)'!H51</f>
        <v>1290771</v>
      </c>
      <c r="I14" s="13">
        <f t="shared" si="1"/>
        <v>75107</v>
      </c>
      <c r="J14" s="13">
        <f t="shared" si="2"/>
        <v>6.1782696534568764</v>
      </c>
      <c r="L14" s="15"/>
      <c r="M14" s="16"/>
      <c r="N14" s="15"/>
      <c r="O14" s="16"/>
      <c r="P14" s="14"/>
      <c r="Q14" s="17" t="s">
        <v>29</v>
      </c>
      <c r="R14" s="12">
        <f>'[1]세출내역서(최종)'!G72</f>
        <v>1102</v>
      </c>
      <c r="S14" s="12">
        <f>'[1]세출내역서(최종)'!H72</f>
        <v>1102</v>
      </c>
      <c r="T14" s="13">
        <f t="shared" si="0"/>
        <v>0</v>
      </c>
      <c r="U14" s="13">
        <f t="shared" si="3"/>
        <v>0</v>
      </c>
    </row>
    <row r="15" spans="1:23" ht="18" customHeight="1">
      <c r="A15" s="15"/>
      <c r="B15" s="16"/>
      <c r="C15" s="15"/>
      <c r="D15" s="16"/>
      <c r="E15" s="14"/>
      <c r="F15" s="17" t="s">
        <v>30</v>
      </c>
      <c r="G15" s="12">
        <f>'[1]세입내역서(최종)'!G68</f>
        <v>474072</v>
      </c>
      <c r="H15" s="12">
        <f>'[1]세입내역서(최종)'!H68</f>
        <v>494486</v>
      </c>
      <c r="I15" s="13">
        <f t="shared" si="1"/>
        <v>20414</v>
      </c>
      <c r="J15" s="13">
        <f t="shared" si="2"/>
        <v>4.3060969641742188</v>
      </c>
      <c r="L15" s="15"/>
      <c r="M15" s="16"/>
      <c r="N15" s="15"/>
      <c r="O15" s="16"/>
      <c r="P15" s="14"/>
      <c r="Q15" s="17" t="s">
        <v>31</v>
      </c>
      <c r="R15" s="12">
        <f>'[1]세출내역서(최종)'!G77</f>
        <v>27033</v>
      </c>
      <c r="S15" s="12">
        <f>'[1]세출내역서(최종)'!H77</f>
        <v>26813</v>
      </c>
      <c r="T15" s="13">
        <f t="shared" si="0"/>
        <v>-220</v>
      </c>
      <c r="U15" s="13">
        <f t="shared" si="3"/>
        <v>-0.81382014574778971</v>
      </c>
    </row>
    <row r="16" spans="1:23" ht="18" customHeight="1">
      <c r="A16" s="15"/>
      <c r="B16" s="16"/>
      <c r="C16" s="15"/>
      <c r="D16" s="16"/>
      <c r="E16" s="19"/>
      <c r="F16" s="20" t="s">
        <v>32</v>
      </c>
      <c r="G16" s="21">
        <f>'[1]세입내역서(최종)'!G89</f>
        <v>401832</v>
      </c>
      <c r="H16" s="21">
        <f>'[1]세입내역서(최종)'!H89</f>
        <v>417926</v>
      </c>
      <c r="I16" s="13">
        <f t="shared" si="1"/>
        <v>16094</v>
      </c>
      <c r="J16" s="13">
        <f t="shared" si="2"/>
        <v>4.005156383762368</v>
      </c>
      <c r="L16" s="15"/>
      <c r="M16" s="16"/>
      <c r="N16" s="15"/>
      <c r="O16" s="16"/>
      <c r="P16" s="19"/>
      <c r="Q16" s="20" t="s">
        <v>33</v>
      </c>
      <c r="R16" s="23">
        <f>'[1]세출내역서(최종)'!G84</f>
        <v>1321</v>
      </c>
      <c r="S16" s="23">
        <f>'[1]세출내역서(최종)'!H84</f>
        <v>1112</v>
      </c>
      <c r="T16" s="13">
        <f t="shared" si="0"/>
        <v>-209</v>
      </c>
      <c r="U16" s="13">
        <f t="shared" si="3"/>
        <v>-15.821347464042393</v>
      </c>
    </row>
    <row r="17" spans="1:23" ht="18" customHeight="1">
      <c r="A17" s="14" t="s">
        <v>20</v>
      </c>
      <c r="B17" s="11" t="s">
        <v>34</v>
      </c>
      <c r="C17" s="10"/>
      <c r="D17" s="11"/>
      <c r="E17" s="10"/>
      <c r="F17" s="11"/>
      <c r="G17" s="12">
        <f>G18</f>
        <v>26000</v>
      </c>
      <c r="H17" s="12">
        <f>H18</f>
        <v>26000</v>
      </c>
      <c r="I17" s="13">
        <f t="shared" si="1"/>
        <v>0</v>
      </c>
      <c r="J17" s="13">
        <f t="shared" si="2"/>
        <v>0</v>
      </c>
      <c r="L17" s="15"/>
      <c r="M17" s="16"/>
      <c r="N17" s="15"/>
      <c r="O17" s="16"/>
      <c r="P17" s="19"/>
      <c r="Q17" s="20" t="s">
        <v>35</v>
      </c>
      <c r="R17" s="21">
        <f>'[1]세출내역서(최종)'!G91</f>
        <v>1800</v>
      </c>
      <c r="S17" s="21">
        <f>'[1]세출내역서(최종)'!H91</f>
        <v>1450</v>
      </c>
      <c r="T17" s="13">
        <f t="shared" si="0"/>
        <v>-350</v>
      </c>
      <c r="U17" s="13">
        <f t="shared" si="3"/>
        <v>-19.444444444444446</v>
      </c>
    </row>
    <row r="18" spans="1:23" ht="18" customHeight="1">
      <c r="A18" s="15"/>
      <c r="B18" s="16"/>
      <c r="C18" s="14" t="s">
        <v>20</v>
      </c>
      <c r="D18" s="11" t="s">
        <v>34</v>
      </c>
      <c r="E18" s="10"/>
      <c r="F18" s="11"/>
      <c r="G18" s="12">
        <f>G19+G20</f>
        <v>26000</v>
      </c>
      <c r="H18" s="12">
        <f>H19+H20</f>
        <v>26000</v>
      </c>
      <c r="I18" s="13">
        <f t="shared" si="1"/>
        <v>0</v>
      </c>
      <c r="J18" s="13">
        <f t="shared" si="2"/>
        <v>0</v>
      </c>
      <c r="L18" s="15"/>
      <c r="M18" s="16"/>
      <c r="N18" s="14"/>
      <c r="O18" s="17" t="s">
        <v>36</v>
      </c>
      <c r="P18" s="24"/>
      <c r="Q18" s="17"/>
      <c r="R18" s="12">
        <f>R19+R20+R21</f>
        <v>5252</v>
      </c>
      <c r="S18" s="12">
        <f>S19+S20+S21</f>
        <v>4550</v>
      </c>
      <c r="T18" s="13">
        <f t="shared" si="0"/>
        <v>-702</v>
      </c>
      <c r="U18" s="13">
        <f t="shared" si="3"/>
        <v>-13.366336633663368</v>
      </c>
    </row>
    <row r="19" spans="1:23" ht="18" customHeight="1">
      <c r="A19" s="15"/>
      <c r="B19" s="16"/>
      <c r="C19" s="15"/>
      <c r="D19" s="16"/>
      <c r="E19" s="14" t="s">
        <v>20</v>
      </c>
      <c r="F19" s="17" t="s">
        <v>37</v>
      </c>
      <c r="G19" s="12">
        <f>'[1]세입내역서(최종)'!G107</f>
        <v>21350</v>
      </c>
      <c r="H19" s="12">
        <f>'[1]세입내역서(최종)'!H107</f>
        <v>21350</v>
      </c>
      <c r="I19" s="13">
        <f t="shared" si="1"/>
        <v>0</v>
      </c>
      <c r="J19" s="13">
        <f t="shared" si="2"/>
        <v>0</v>
      </c>
      <c r="L19" s="15"/>
      <c r="M19" s="16"/>
      <c r="N19" s="15"/>
      <c r="O19" s="16"/>
      <c r="P19" s="14"/>
      <c r="Q19" s="17" t="s">
        <v>38</v>
      </c>
      <c r="R19" s="12">
        <f>'[1]세출내역서(최종)'!G94</f>
        <v>1200</v>
      </c>
      <c r="S19" s="12">
        <f>'[1]세출내역서(최종)'!H94</f>
        <v>900</v>
      </c>
      <c r="T19" s="13">
        <f t="shared" si="0"/>
        <v>-300</v>
      </c>
      <c r="U19" s="13">
        <f t="shared" si="3"/>
        <v>-25</v>
      </c>
    </row>
    <row r="20" spans="1:23" ht="18" customHeight="1">
      <c r="A20" s="15"/>
      <c r="B20" s="16"/>
      <c r="C20" s="15"/>
      <c r="D20" s="16"/>
      <c r="E20" s="19" t="s">
        <v>20</v>
      </c>
      <c r="F20" s="20" t="s">
        <v>39</v>
      </c>
      <c r="G20" s="21">
        <f>'[1]세입내역서(최종)'!G110</f>
        <v>4650</v>
      </c>
      <c r="H20" s="21">
        <f>'[1]세입내역서(최종)'!H110</f>
        <v>4650</v>
      </c>
      <c r="I20" s="13">
        <f t="shared" si="1"/>
        <v>0</v>
      </c>
      <c r="J20" s="13">
        <f t="shared" si="2"/>
        <v>0</v>
      </c>
      <c r="L20" s="15"/>
      <c r="N20" s="15"/>
      <c r="O20" s="16"/>
      <c r="Q20" s="17" t="s">
        <v>40</v>
      </c>
      <c r="R20" s="12">
        <f>'[1]세출내역서(최종)'!G96</f>
        <v>2000</v>
      </c>
      <c r="S20" s="12">
        <f>'[1]세출내역서(최종)'!H96</f>
        <v>2000</v>
      </c>
      <c r="T20" s="13">
        <f t="shared" si="0"/>
        <v>0</v>
      </c>
      <c r="U20" s="13">
        <v>0</v>
      </c>
    </row>
    <row r="21" spans="1:23" ht="18" customHeight="1">
      <c r="A21" s="14" t="s">
        <v>20</v>
      </c>
      <c r="B21" s="11" t="s">
        <v>41</v>
      </c>
      <c r="C21" s="10"/>
      <c r="D21" s="11"/>
      <c r="E21" s="10"/>
      <c r="F21" s="11"/>
      <c r="G21" s="12">
        <f>G22</f>
        <v>10000</v>
      </c>
      <c r="H21" s="12">
        <f>H22</f>
        <v>10000</v>
      </c>
      <c r="I21" s="13">
        <f t="shared" si="1"/>
        <v>0</v>
      </c>
      <c r="J21" s="13">
        <f t="shared" si="2"/>
        <v>0</v>
      </c>
      <c r="L21" s="15"/>
      <c r="M21" s="16"/>
      <c r="N21" s="15"/>
      <c r="O21" s="16"/>
      <c r="P21" s="19"/>
      <c r="Q21" s="20" t="s">
        <v>42</v>
      </c>
      <c r="R21" s="21">
        <f>'[1]세출내역서(최종)'!G99</f>
        <v>2052</v>
      </c>
      <c r="S21" s="21">
        <f>'[1]세출내역서(최종)'!H99</f>
        <v>1650</v>
      </c>
      <c r="T21" s="13">
        <f t="shared" si="0"/>
        <v>-402</v>
      </c>
      <c r="U21" s="13">
        <f t="shared" si="3"/>
        <v>-19.5906432748538</v>
      </c>
    </row>
    <row r="22" spans="1:23" ht="18" customHeight="1">
      <c r="A22" s="15"/>
      <c r="B22" s="16"/>
      <c r="C22" s="14" t="s">
        <v>20</v>
      </c>
      <c r="D22" s="11" t="s">
        <v>41</v>
      </c>
      <c r="E22" s="10"/>
      <c r="F22" s="11"/>
      <c r="G22" s="12">
        <f>G23</f>
        <v>10000</v>
      </c>
      <c r="H22" s="12">
        <f>H23</f>
        <v>10000</v>
      </c>
      <c r="I22" s="13">
        <f t="shared" si="1"/>
        <v>0</v>
      </c>
      <c r="J22" s="13">
        <f t="shared" si="2"/>
        <v>0</v>
      </c>
      <c r="L22" s="15"/>
      <c r="M22" s="16"/>
      <c r="N22" s="14"/>
      <c r="O22" s="17" t="s">
        <v>43</v>
      </c>
      <c r="P22" s="24"/>
      <c r="Q22" s="17"/>
      <c r="R22" s="12">
        <f>R23+R24+R25+R26+R27+R28+R29+R30</f>
        <v>35955</v>
      </c>
      <c r="S22" s="12">
        <f>S23+S24+S25+S26+S27+S28+S29+S30</f>
        <v>35513</v>
      </c>
      <c r="T22" s="13">
        <f t="shared" si="0"/>
        <v>-442</v>
      </c>
      <c r="U22" s="13">
        <f t="shared" si="3"/>
        <v>-1.2293144208037825</v>
      </c>
    </row>
    <row r="23" spans="1:23" ht="18" customHeight="1">
      <c r="A23" s="15"/>
      <c r="B23" s="16"/>
      <c r="C23" s="15"/>
      <c r="D23" s="16"/>
      <c r="E23" s="19" t="s">
        <v>20</v>
      </c>
      <c r="F23" s="20" t="s">
        <v>44</v>
      </c>
      <c r="G23" s="12">
        <f>'[1]세입내역서(최종)'!G114</f>
        <v>10000</v>
      </c>
      <c r="H23" s="12">
        <f>'[1]세입내역서(최종)'!H114</f>
        <v>10000</v>
      </c>
      <c r="I23" s="13">
        <f t="shared" si="1"/>
        <v>0</v>
      </c>
      <c r="J23" s="13">
        <f t="shared" si="2"/>
        <v>0</v>
      </c>
      <c r="L23" s="15"/>
      <c r="M23" s="16"/>
      <c r="N23" s="15"/>
      <c r="O23" s="16"/>
      <c r="P23" s="14"/>
      <c r="Q23" s="17" t="s">
        <v>45</v>
      </c>
      <c r="R23" s="12">
        <f>'[1]세출내역서(최종)'!G104</f>
        <v>2032</v>
      </c>
      <c r="S23" s="12">
        <f>'[1]세출내역서(최종)'!H104</f>
        <v>1145</v>
      </c>
      <c r="T23" s="13">
        <f t="shared" si="0"/>
        <v>-887</v>
      </c>
      <c r="U23" s="13">
        <f t="shared" si="3"/>
        <v>-43.651574803149607</v>
      </c>
    </row>
    <row r="24" spans="1:23" ht="18" customHeight="1">
      <c r="A24" s="14" t="s">
        <v>20</v>
      </c>
      <c r="B24" s="11" t="s">
        <v>46</v>
      </c>
      <c r="C24" s="10"/>
      <c r="D24" s="11"/>
      <c r="E24" s="10"/>
      <c r="F24" s="11"/>
      <c r="G24" s="12">
        <f>G25</f>
        <v>180828</v>
      </c>
      <c r="H24" s="12">
        <f>H25</f>
        <v>180828</v>
      </c>
      <c r="I24" s="13">
        <f t="shared" si="1"/>
        <v>0</v>
      </c>
      <c r="J24" s="13">
        <f t="shared" si="2"/>
        <v>0</v>
      </c>
      <c r="L24" s="15"/>
      <c r="M24" s="16"/>
      <c r="N24" s="15"/>
      <c r="O24" s="16"/>
      <c r="P24" s="14"/>
      <c r="Q24" s="17" t="s">
        <v>47</v>
      </c>
      <c r="R24" s="12">
        <f>'[1]세출내역서(최종)'!G106</f>
        <v>7426</v>
      </c>
      <c r="S24" s="12">
        <f>'[1]세출내역서(최종)'!H106</f>
        <v>8060</v>
      </c>
      <c r="T24" s="13">
        <f t="shared" si="0"/>
        <v>634</v>
      </c>
      <c r="U24" s="13">
        <f t="shared" si="3"/>
        <v>8.5375706975491514</v>
      </c>
    </row>
    <row r="25" spans="1:23" ht="18" customHeight="1">
      <c r="A25" s="15"/>
      <c r="B25" s="16"/>
      <c r="C25" s="14" t="s">
        <v>20</v>
      </c>
      <c r="D25" s="11" t="s">
        <v>46</v>
      </c>
      <c r="E25" s="10"/>
      <c r="F25" s="11"/>
      <c r="G25" s="12">
        <f>G26</f>
        <v>180828</v>
      </c>
      <c r="H25" s="12">
        <f>H26</f>
        <v>180828</v>
      </c>
      <c r="I25" s="13">
        <f t="shared" si="1"/>
        <v>0</v>
      </c>
      <c r="J25" s="13">
        <f t="shared" si="2"/>
        <v>0</v>
      </c>
      <c r="L25" s="15"/>
      <c r="M25" s="16"/>
      <c r="N25" s="15"/>
      <c r="O25" s="16"/>
      <c r="P25" s="14"/>
      <c r="Q25" s="17" t="s">
        <v>48</v>
      </c>
      <c r="R25" s="12">
        <f>'[1]세출내역서(최종)'!G114</f>
        <v>450</v>
      </c>
      <c r="S25" s="12">
        <f>'[1]세출내역서(최종)'!H114</f>
        <v>450</v>
      </c>
      <c r="T25" s="13">
        <f t="shared" si="0"/>
        <v>0</v>
      </c>
      <c r="U25" s="13">
        <f t="shared" si="3"/>
        <v>0</v>
      </c>
      <c r="W25" s="25"/>
    </row>
    <row r="26" spans="1:23" ht="18" customHeight="1">
      <c r="A26" s="15"/>
      <c r="B26" s="16"/>
      <c r="C26" s="15"/>
      <c r="D26" s="16"/>
      <c r="E26" s="19" t="s">
        <v>20</v>
      </c>
      <c r="F26" s="20" t="s">
        <v>49</v>
      </c>
      <c r="G26" s="12">
        <f>'[1]세입내역서(최종)'!G118</f>
        <v>180828</v>
      </c>
      <c r="H26" s="12">
        <f>'[1]세입내역서(최종)'!H118</f>
        <v>180828</v>
      </c>
      <c r="I26" s="13">
        <f t="shared" si="1"/>
        <v>0</v>
      </c>
      <c r="J26" s="13">
        <f t="shared" si="2"/>
        <v>0</v>
      </c>
      <c r="L26" s="15"/>
      <c r="M26" s="16"/>
      <c r="N26" s="15"/>
      <c r="O26" s="16"/>
      <c r="P26" s="14"/>
      <c r="Q26" s="17" t="s">
        <v>50</v>
      </c>
      <c r="R26" s="12">
        <f>'[1]세출내역서(최종)'!G116</f>
        <v>8580</v>
      </c>
      <c r="S26" s="12">
        <f>'[1]세출내역서(최종)'!H116</f>
        <v>8580</v>
      </c>
      <c r="T26" s="13">
        <f t="shared" si="0"/>
        <v>0</v>
      </c>
      <c r="U26" s="13">
        <f t="shared" si="3"/>
        <v>0</v>
      </c>
      <c r="W26" s="25"/>
    </row>
    <row r="27" spans="1:23" ht="18" customHeight="1">
      <c r="A27" s="14" t="s">
        <v>20</v>
      </c>
      <c r="B27" s="11" t="s">
        <v>51</v>
      </c>
      <c r="C27" s="10"/>
      <c r="D27" s="11"/>
      <c r="E27" s="10"/>
      <c r="F27" s="11"/>
      <c r="G27" s="12">
        <f>G28</f>
        <v>6236</v>
      </c>
      <c r="H27" s="12">
        <f>H28</f>
        <v>3936</v>
      </c>
      <c r="I27" s="13">
        <f t="shared" si="1"/>
        <v>-2300</v>
      </c>
      <c r="J27" s="13">
        <f t="shared" si="2"/>
        <v>-36.882617062219367</v>
      </c>
      <c r="L27" s="15"/>
      <c r="M27" s="16"/>
      <c r="N27" s="15"/>
      <c r="O27" s="16"/>
      <c r="P27" s="14"/>
      <c r="Q27" s="17" t="s">
        <v>52</v>
      </c>
      <c r="R27" s="12">
        <f>'[1]세출내역서(최종)'!G120</f>
        <v>5394</v>
      </c>
      <c r="S27" s="12">
        <f>'[1]세출내역서(최종)'!H120</f>
        <v>6162</v>
      </c>
      <c r="T27" s="13">
        <f t="shared" si="0"/>
        <v>768</v>
      </c>
      <c r="U27" s="13">
        <f t="shared" si="3"/>
        <v>14.238042269187986</v>
      </c>
      <c r="W27" s="25"/>
    </row>
    <row r="28" spans="1:23" ht="18" customHeight="1">
      <c r="A28" s="26"/>
      <c r="B28" s="20"/>
      <c r="C28" s="14" t="s">
        <v>20</v>
      </c>
      <c r="D28" s="11" t="s">
        <v>51</v>
      </c>
      <c r="E28" s="10"/>
      <c r="F28" s="11"/>
      <c r="G28" s="12">
        <f>G29+G30</f>
        <v>6236</v>
      </c>
      <c r="H28" s="12">
        <f>H29+H30</f>
        <v>3936</v>
      </c>
      <c r="I28" s="13">
        <f t="shared" si="1"/>
        <v>-2300</v>
      </c>
      <c r="J28" s="13">
        <f t="shared" si="2"/>
        <v>-36.882617062219367</v>
      </c>
      <c r="L28" s="15"/>
      <c r="M28" s="16"/>
      <c r="N28" s="15"/>
      <c r="O28" s="16"/>
      <c r="P28" s="14"/>
      <c r="Q28" s="17" t="s">
        <v>53</v>
      </c>
      <c r="R28" s="12">
        <f>'[1]세출내역서(최종)'!G128</f>
        <v>2240</v>
      </c>
      <c r="S28" s="12">
        <f>'[1]세출내역서(최종)'!H128</f>
        <v>2064</v>
      </c>
      <c r="T28" s="13">
        <f t="shared" si="0"/>
        <v>-176</v>
      </c>
      <c r="U28" s="13">
        <f t="shared" si="3"/>
        <v>-7.8571428571428568</v>
      </c>
      <c r="W28" s="25"/>
    </row>
    <row r="29" spans="1:23" ht="18" customHeight="1">
      <c r="A29" s="27"/>
      <c r="B29" s="28"/>
      <c r="C29" s="27"/>
      <c r="D29" s="28"/>
      <c r="E29" s="14" t="s">
        <v>20</v>
      </c>
      <c r="F29" s="17" t="s">
        <v>54</v>
      </c>
      <c r="G29" s="12">
        <f>'[1]세입내역서(최종)'!G154</f>
        <v>500</v>
      </c>
      <c r="H29" s="12">
        <f>'[1]세입내역서(최종)'!H154</f>
        <v>500</v>
      </c>
      <c r="I29" s="13">
        <f t="shared" si="1"/>
        <v>0</v>
      </c>
      <c r="J29" s="13">
        <f t="shared" si="2"/>
        <v>0</v>
      </c>
      <c r="K29" s="29"/>
      <c r="L29" s="27"/>
      <c r="M29" s="28"/>
      <c r="N29" s="27"/>
      <c r="O29" s="28"/>
      <c r="P29" s="14"/>
      <c r="Q29" s="17" t="s">
        <v>55</v>
      </c>
      <c r="R29" s="12">
        <f>'[1]세출내역서(최종)'!G131</f>
        <v>6960</v>
      </c>
      <c r="S29" s="12">
        <f>'[1]세출내역서(최종)'!H131</f>
        <v>6179</v>
      </c>
      <c r="T29" s="13">
        <f t="shared" si="0"/>
        <v>-781</v>
      </c>
      <c r="U29" s="13">
        <f t="shared" si="3"/>
        <v>-11.221264367816092</v>
      </c>
      <c r="W29" s="25"/>
    </row>
    <row r="30" spans="1:23" ht="18" customHeight="1">
      <c r="A30" s="27"/>
      <c r="B30" s="28"/>
      <c r="C30" s="27"/>
      <c r="D30" s="28"/>
      <c r="E30" s="30" t="s">
        <v>20</v>
      </c>
      <c r="F30" s="28" t="s">
        <v>56</v>
      </c>
      <c r="G30" s="31">
        <f>'[1]세입내역서(최종)'!G157</f>
        <v>5736</v>
      </c>
      <c r="H30" s="31">
        <f>'[1]세입내역서(최종)'!H157</f>
        <v>3436</v>
      </c>
      <c r="I30" s="32">
        <f t="shared" si="1"/>
        <v>-2300</v>
      </c>
      <c r="J30" s="32">
        <f t="shared" si="2"/>
        <v>-40.097629009762905</v>
      </c>
      <c r="L30" s="27"/>
      <c r="M30" s="28"/>
      <c r="N30" s="27"/>
      <c r="O30" s="28"/>
      <c r="P30" s="30" t="s">
        <v>20</v>
      </c>
      <c r="Q30" s="28" t="s">
        <v>57</v>
      </c>
      <c r="R30" s="31">
        <f>'[1]세출내역서(최종)'!G141</f>
        <v>2873</v>
      </c>
      <c r="S30" s="31">
        <f>'[1]세출내역서(최종)'!H141</f>
        <v>2873</v>
      </c>
      <c r="T30" s="32">
        <f t="shared" si="0"/>
        <v>0</v>
      </c>
      <c r="U30" s="32">
        <f t="shared" si="3"/>
        <v>0</v>
      </c>
      <c r="W30" s="25"/>
    </row>
    <row r="31" spans="1:23" ht="18" customHeight="1">
      <c r="L31" s="14"/>
      <c r="M31" s="17" t="s">
        <v>58</v>
      </c>
      <c r="N31" s="24"/>
      <c r="O31" s="17"/>
      <c r="P31" s="24"/>
      <c r="Q31" s="17"/>
      <c r="R31" s="12">
        <f>R32</f>
        <v>2800</v>
      </c>
      <c r="S31" s="12">
        <f>S32</f>
        <v>4050</v>
      </c>
      <c r="T31" s="13">
        <f t="shared" si="0"/>
        <v>1250</v>
      </c>
      <c r="U31" s="13">
        <f t="shared" si="3"/>
        <v>44.642857142857146</v>
      </c>
      <c r="W31" s="22"/>
    </row>
    <row r="32" spans="1:23" ht="18" customHeight="1">
      <c r="L32" s="26"/>
      <c r="M32" s="20"/>
      <c r="N32" s="14"/>
      <c r="O32" s="17" t="s">
        <v>59</v>
      </c>
      <c r="P32" s="24"/>
      <c r="Q32" s="17"/>
      <c r="R32" s="12">
        <f>R33+R34</f>
        <v>2800</v>
      </c>
      <c r="S32" s="12">
        <f>S33+S34</f>
        <v>4050</v>
      </c>
      <c r="T32" s="13">
        <f t="shared" si="0"/>
        <v>1250</v>
      </c>
      <c r="U32" s="13">
        <f t="shared" si="3"/>
        <v>44.642857142857146</v>
      </c>
    </row>
    <row r="33" spans="12:23" ht="18" customHeight="1">
      <c r="L33" s="15"/>
      <c r="M33" s="16"/>
      <c r="N33" s="15"/>
      <c r="O33" s="28"/>
      <c r="P33" s="14"/>
      <c r="Q33" s="17" t="s">
        <v>60</v>
      </c>
      <c r="R33" s="12">
        <f>'[1]세출내역서(최종)'!G147</f>
        <v>2000</v>
      </c>
      <c r="S33" s="12">
        <f>'[1]세출내역서(최종)'!H147</f>
        <v>3500</v>
      </c>
      <c r="T33" s="13">
        <f t="shared" si="0"/>
        <v>1500</v>
      </c>
      <c r="U33" s="13">
        <f t="shared" si="3"/>
        <v>75</v>
      </c>
    </row>
    <row r="34" spans="12:23" ht="18" customHeight="1">
      <c r="L34" s="15"/>
      <c r="M34" s="16"/>
      <c r="N34" s="15"/>
      <c r="O34" s="16"/>
      <c r="P34" s="19"/>
      <c r="Q34" s="20" t="s">
        <v>61</v>
      </c>
      <c r="R34" s="33">
        <f>'[1]세출내역서(최종)'!G151</f>
        <v>800</v>
      </c>
      <c r="S34" s="33">
        <f>'[1]세출내역서(최종)'!H151</f>
        <v>550</v>
      </c>
      <c r="T34" s="13">
        <f t="shared" si="0"/>
        <v>-250</v>
      </c>
      <c r="U34" s="13">
        <f t="shared" si="3"/>
        <v>-31.25</v>
      </c>
    </row>
    <row r="35" spans="12:23" ht="18" customHeight="1">
      <c r="L35" s="14"/>
      <c r="M35" s="17" t="s">
        <v>62</v>
      </c>
      <c r="N35" s="24"/>
      <c r="O35" s="17"/>
      <c r="P35" s="24"/>
      <c r="Q35" s="17"/>
      <c r="R35" s="12">
        <f>R36+R46+R48+R53+R58+R61+R65+R71+R76+R82+R91+R96+R100+R103+R105+R107+R109+R111+R113+R116+R118+R120+R126+R128</f>
        <v>5082106</v>
      </c>
      <c r="S35" s="12">
        <f>S36+S46+S48+S53+S58+S61+S65+S71+S76+S82+S91+S96+S100+S103+S105+S107+S109+S111+S113+S116+S118+S120+S126+S128</f>
        <v>4479904</v>
      </c>
      <c r="T35" s="13">
        <f t="shared" si="0"/>
        <v>-602202</v>
      </c>
      <c r="U35" s="13">
        <f t="shared" si="3"/>
        <v>-11.849457685455597</v>
      </c>
    </row>
    <row r="36" spans="12:23" ht="18" customHeight="1">
      <c r="L36" s="15"/>
      <c r="M36" s="16"/>
      <c r="N36" s="14"/>
      <c r="O36" s="17" t="s">
        <v>63</v>
      </c>
      <c r="P36" s="24"/>
      <c r="Q36" s="17"/>
      <c r="R36" s="12">
        <f>SUM(R37:R45)</f>
        <v>65646</v>
      </c>
      <c r="S36" s="12">
        <f>SUM(S37:S45)</f>
        <v>66485</v>
      </c>
      <c r="T36" s="13">
        <f t="shared" si="0"/>
        <v>839</v>
      </c>
      <c r="U36" s="13">
        <f t="shared" si="3"/>
        <v>1.2780672089693201</v>
      </c>
    </row>
    <row r="37" spans="12:23" ht="18" customHeight="1">
      <c r="L37" s="15"/>
      <c r="M37" s="16"/>
      <c r="N37" s="15"/>
      <c r="O37" s="16"/>
      <c r="P37" s="14"/>
      <c r="Q37" s="17" t="s">
        <v>64</v>
      </c>
      <c r="R37" s="12">
        <f>'[1]세출내역서(최종)'!G155</f>
        <v>17918</v>
      </c>
      <c r="S37" s="12">
        <f>'[1]세출내역서(최종)'!H155</f>
        <v>17918</v>
      </c>
      <c r="T37" s="13">
        <f t="shared" si="0"/>
        <v>0</v>
      </c>
      <c r="U37" s="13">
        <f t="shared" si="3"/>
        <v>0</v>
      </c>
      <c r="W37" s="22"/>
    </row>
    <row r="38" spans="12:23" ht="18" customHeight="1">
      <c r="L38" s="15"/>
      <c r="M38" s="16"/>
      <c r="N38" s="15"/>
      <c r="O38" s="16"/>
      <c r="P38" s="14"/>
      <c r="Q38" s="17" t="s">
        <v>65</v>
      </c>
      <c r="R38" s="12">
        <f>'[1]세출내역서(최종)'!G214</f>
        <v>0</v>
      </c>
      <c r="S38" s="12">
        <f>'[1]세출내역서(최종)'!H214</f>
        <v>95</v>
      </c>
      <c r="T38" s="13">
        <f t="shared" si="0"/>
        <v>95</v>
      </c>
      <c r="U38" s="13">
        <v>100</v>
      </c>
      <c r="W38" s="22"/>
    </row>
    <row r="39" spans="12:23" ht="18" customHeight="1">
      <c r="L39" s="15"/>
      <c r="M39" s="16"/>
      <c r="N39" s="15"/>
      <c r="O39" s="16"/>
      <c r="P39" s="14" t="s">
        <v>20</v>
      </c>
      <c r="Q39" s="17" t="s">
        <v>66</v>
      </c>
      <c r="R39" s="12">
        <f>'[1]세출내역서(최종)'!G217</f>
        <v>6670</v>
      </c>
      <c r="S39" s="12">
        <f>'[1]세출내역서(최종)'!H217</f>
        <v>6670</v>
      </c>
      <c r="T39" s="13">
        <f t="shared" si="0"/>
        <v>0</v>
      </c>
      <c r="U39" s="13">
        <f t="shared" si="3"/>
        <v>0</v>
      </c>
    </row>
    <row r="40" spans="12:23" ht="18" customHeight="1">
      <c r="L40" s="15"/>
      <c r="M40" s="16"/>
      <c r="N40" s="15"/>
      <c r="O40" s="16"/>
      <c r="P40" s="14" t="s">
        <v>20</v>
      </c>
      <c r="Q40" s="17" t="s">
        <v>67</v>
      </c>
      <c r="R40" s="12">
        <f>'[1]세출내역서(최종)'!G238</f>
        <v>1390</v>
      </c>
      <c r="S40" s="12">
        <f>'[1]세출내역서(최종)'!H238</f>
        <v>0</v>
      </c>
      <c r="T40" s="13">
        <f t="shared" si="0"/>
        <v>-1390</v>
      </c>
      <c r="U40" s="13">
        <f t="shared" si="3"/>
        <v>-100</v>
      </c>
    </row>
    <row r="41" spans="12:23" ht="18" customHeight="1">
      <c r="L41" s="15"/>
      <c r="M41" s="16"/>
      <c r="N41" s="15"/>
      <c r="O41" s="16"/>
      <c r="P41" s="14" t="s">
        <v>20</v>
      </c>
      <c r="Q41" s="17" t="s">
        <v>68</v>
      </c>
      <c r="R41" s="12">
        <f>'[1]세출내역서(최종)'!G239</f>
        <v>4990</v>
      </c>
      <c r="S41" s="12">
        <f>'[1]세출내역서(최종)'!H239</f>
        <v>4990</v>
      </c>
      <c r="T41" s="13">
        <f t="shared" si="0"/>
        <v>0</v>
      </c>
      <c r="U41" s="13">
        <f t="shared" si="3"/>
        <v>0</v>
      </c>
    </row>
    <row r="42" spans="12:23" ht="18" customHeight="1">
      <c r="L42" s="15"/>
      <c r="M42" s="16"/>
      <c r="N42" s="15"/>
      <c r="O42" s="16"/>
      <c r="P42" s="14" t="s">
        <v>20</v>
      </c>
      <c r="Q42" s="17" t="s">
        <v>69</v>
      </c>
      <c r="R42" s="12">
        <f>'[1]세출내역서(최종)'!G246</f>
        <v>25235</v>
      </c>
      <c r="S42" s="12">
        <f>'[1]세출내역서(최종)'!H246</f>
        <v>26005</v>
      </c>
      <c r="T42" s="13">
        <f t="shared" si="0"/>
        <v>770</v>
      </c>
      <c r="U42" s="13">
        <f t="shared" si="3"/>
        <v>3.0513176144244105</v>
      </c>
    </row>
    <row r="43" spans="12:23" ht="18" customHeight="1">
      <c r="L43" s="15"/>
      <c r="M43" s="16"/>
      <c r="N43" s="15"/>
      <c r="O43" s="16"/>
      <c r="P43" s="14"/>
      <c r="Q43" s="17" t="s">
        <v>70</v>
      </c>
      <c r="R43" s="12">
        <f>'[1]세출내역서(최종)'!G315</f>
        <v>0</v>
      </c>
      <c r="S43" s="12">
        <f>'[1]세출내역서(최종)'!H315</f>
        <v>717</v>
      </c>
      <c r="T43" s="13">
        <f t="shared" si="0"/>
        <v>717</v>
      </c>
      <c r="U43" s="13">
        <v>100</v>
      </c>
    </row>
    <row r="44" spans="12:23" ht="18" customHeight="1">
      <c r="L44" s="15"/>
      <c r="M44" s="16"/>
      <c r="N44" s="15"/>
      <c r="O44" s="16"/>
      <c r="P44" s="14" t="s">
        <v>20</v>
      </c>
      <c r="Q44" s="17" t="s">
        <v>71</v>
      </c>
      <c r="R44" s="12">
        <f>'[1]세출내역서(최종)'!G322</f>
        <v>6443</v>
      </c>
      <c r="S44" s="12">
        <f>'[1]세출내역서(최종)'!H322</f>
        <v>5623</v>
      </c>
      <c r="T44" s="13">
        <f t="shared" si="0"/>
        <v>-820</v>
      </c>
      <c r="U44" s="13">
        <f t="shared" ref="U44" si="4">T44/R44*100</f>
        <v>-12.726990532360702</v>
      </c>
    </row>
    <row r="45" spans="12:23" ht="18" customHeight="1">
      <c r="L45" s="15"/>
      <c r="M45" s="16"/>
      <c r="N45" s="15"/>
      <c r="O45" s="16"/>
      <c r="P45" s="19" t="s">
        <v>20</v>
      </c>
      <c r="Q45" s="20" t="s">
        <v>72</v>
      </c>
      <c r="R45" s="21">
        <f>'[1]세출내역서(최종)'!G335</f>
        <v>3000</v>
      </c>
      <c r="S45" s="21">
        <f>'[1]세출내역서(최종)'!H335</f>
        <v>4467</v>
      </c>
      <c r="T45" s="13">
        <f t="shared" si="0"/>
        <v>1467</v>
      </c>
      <c r="U45" s="13">
        <f t="shared" si="3"/>
        <v>48.9</v>
      </c>
    </row>
    <row r="46" spans="12:23" ht="18" customHeight="1">
      <c r="L46" s="15"/>
      <c r="M46" s="16"/>
      <c r="N46" s="14" t="s">
        <v>20</v>
      </c>
      <c r="O46" s="17" t="s">
        <v>73</v>
      </c>
      <c r="P46" s="24"/>
      <c r="Q46" s="17"/>
      <c r="R46" s="12">
        <f>R47</f>
        <v>21000</v>
      </c>
      <c r="S46" s="12">
        <f>S47</f>
        <v>21000</v>
      </c>
      <c r="T46" s="13">
        <f t="shared" si="0"/>
        <v>0</v>
      </c>
      <c r="U46" s="13">
        <f t="shared" si="3"/>
        <v>0</v>
      </c>
    </row>
    <row r="47" spans="12:23" ht="18" customHeight="1">
      <c r="L47" s="15"/>
      <c r="M47" s="16"/>
      <c r="N47" s="15"/>
      <c r="O47" s="16"/>
      <c r="P47" s="19" t="s">
        <v>20</v>
      </c>
      <c r="Q47" s="20" t="s">
        <v>62</v>
      </c>
      <c r="R47" s="21">
        <f>'[1]세출내역서(최종)'!G341</f>
        <v>21000</v>
      </c>
      <c r="S47" s="21">
        <f>'[1]세출내역서(최종)'!H341</f>
        <v>21000</v>
      </c>
      <c r="T47" s="13">
        <f t="shared" si="0"/>
        <v>0</v>
      </c>
      <c r="U47" s="13">
        <f t="shared" si="3"/>
        <v>0</v>
      </c>
    </row>
    <row r="48" spans="12:23" ht="18" customHeight="1">
      <c r="L48" s="15"/>
      <c r="M48" s="16"/>
      <c r="N48" s="14" t="s">
        <v>20</v>
      </c>
      <c r="O48" s="17" t="s">
        <v>74</v>
      </c>
      <c r="P48" s="24"/>
      <c r="Q48" s="17"/>
      <c r="R48" s="12">
        <f>R49+R50+R51+R52</f>
        <v>128080</v>
      </c>
      <c r="S48" s="12">
        <f>S49+S50+S51+S52</f>
        <v>117760</v>
      </c>
      <c r="T48" s="13">
        <f t="shared" si="0"/>
        <v>-10320</v>
      </c>
      <c r="U48" s="13">
        <f t="shared" si="3"/>
        <v>-8.0574640849469077</v>
      </c>
    </row>
    <row r="49" spans="12:21" ht="18" customHeight="1">
      <c r="L49" s="15"/>
      <c r="M49" s="16"/>
      <c r="N49" s="15"/>
      <c r="O49" s="16"/>
      <c r="P49" s="14" t="s">
        <v>20</v>
      </c>
      <c r="Q49" s="17" t="s">
        <v>75</v>
      </c>
      <c r="R49" s="12">
        <f>'[1]세출내역서(최종)'!G359</f>
        <v>114502</v>
      </c>
      <c r="S49" s="12">
        <f>'[1]세출내역서(최종)'!H359</f>
        <v>106541</v>
      </c>
      <c r="T49" s="13">
        <f t="shared" si="0"/>
        <v>-7961</v>
      </c>
      <c r="U49" s="13">
        <f t="shared" si="3"/>
        <v>-6.9527169831094655</v>
      </c>
    </row>
    <row r="50" spans="12:21" ht="18" customHeight="1">
      <c r="L50" s="15"/>
      <c r="M50" s="16"/>
      <c r="N50" s="15"/>
      <c r="O50" s="16"/>
      <c r="P50" s="14" t="s">
        <v>20</v>
      </c>
      <c r="Q50" s="17" t="s">
        <v>76</v>
      </c>
      <c r="R50" s="18">
        <f>'[1]세출내역서(최종)'!G379</f>
        <v>720</v>
      </c>
      <c r="S50" s="18">
        <f>'[1]세출내역서(최종)'!H379</f>
        <v>400</v>
      </c>
      <c r="T50" s="13">
        <f t="shared" si="0"/>
        <v>-320</v>
      </c>
      <c r="U50" s="13">
        <f t="shared" si="3"/>
        <v>-44.444444444444443</v>
      </c>
    </row>
    <row r="51" spans="12:21" ht="18" customHeight="1">
      <c r="L51" s="15"/>
      <c r="M51" s="16"/>
      <c r="N51" s="15"/>
      <c r="O51" s="16"/>
      <c r="P51" s="14" t="s">
        <v>20</v>
      </c>
      <c r="Q51" s="17" t="s">
        <v>43</v>
      </c>
      <c r="R51" s="12">
        <f>'[1]세출내역서(최종)'!G384</f>
        <v>11778</v>
      </c>
      <c r="S51" s="12">
        <f>'[1]세출내역서(최종)'!H384</f>
        <v>8980</v>
      </c>
      <c r="T51" s="13">
        <f t="shared" si="0"/>
        <v>-2798</v>
      </c>
      <c r="U51" s="13">
        <f t="shared" si="3"/>
        <v>-23.756155544235014</v>
      </c>
    </row>
    <row r="52" spans="12:21" ht="18" customHeight="1">
      <c r="L52" s="15"/>
      <c r="M52" s="16"/>
      <c r="N52" s="15"/>
      <c r="O52" s="16"/>
      <c r="P52" s="19" t="s">
        <v>20</v>
      </c>
      <c r="Q52" s="20" t="s">
        <v>62</v>
      </c>
      <c r="R52" s="21">
        <f>'[1]세출내역서(최종)'!G393</f>
        <v>1080</v>
      </c>
      <c r="S52" s="21">
        <f>'[1]세출내역서(최종)'!H393</f>
        <v>1839</v>
      </c>
      <c r="T52" s="13">
        <f t="shared" si="0"/>
        <v>759</v>
      </c>
      <c r="U52" s="13">
        <f t="shared" si="3"/>
        <v>70.277777777777771</v>
      </c>
    </row>
    <row r="53" spans="12:21" ht="18" customHeight="1">
      <c r="L53" s="15"/>
      <c r="M53" s="16"/>
      <c r="N53" s="14" t="s">
        <v>20</v>
      </c>
      <c r="O53" s="17" t="s">
        <v>77</v>
      </c>
      <c r="P53" s="24"/>
      <c r="Q53" s="17"/>
      <c r="R53" s="12">
        <f>R54+R55+R56+R57</f>
        <v>41460</v>
      </c>
      <c r="S53" s="12">
        <f>S54+S55+S56+S57</f>
        <v>41591</v>
      </c>
      <c r="T53" s="13">
        <f t="shared" si="0"/>
        <v>131</v>
      </c>
      <c r="U53" s="13">
        <f t="shared" si="3"/>
        <v>0.31596719729860107</v>
      </c>
    </row>
    <row r="54" spans="12:21" ht="18" customHeight="1">
      <c r="L54" s="15"/>
      <c r="M54" s="16"/>
      <c r="N54" s="15"/>
      <c r="O54" s="16"/>
      <c r="P54" s="14" t="s">
        <v>20</v>
      </c>
      <c r="Q54" s="17" t="s">
        <v>17</v>
      </c>
      <c r="R54" s="12">
        <f>'[1]세출내역서(최종)'!G396</f>
        <v>31323</v>
      </c>
      <c r="S54" s="12">
        <f>'[1]세출내역서(최종)'!H396</f>
        <v>30170</v>
      </c>
      <c r="T54" s="13">
        <f t="shared" si="0"/>
        <v>-1153</v>
      </c>
      <c r="U54" s="13">
        <f t="shared" si="3"/>
        <v>-3.6810011812406223</v>
      </c>
    </row>
    <row r="55" spans="12:21" ht="18" customHeight="1">
      <c r="L55" s="27"/>
      <c r="M55" s="28"/>
      <c r="N55" s="27"/>
      <c r="O55" s="28"/>
      <c r="P55" s="14" t="s">
        <v>20</v>
      </c>
      <c r="Q55" s="17" t="s">
        <v>43</v>
      </c>
      <c r="R55" s="12">
        <f>'[1]세출내역서(최종)'!G412</f>
        <v>3749</v>
      </c>
      <c r="S55" s="12">
        <f>'[1]세출내역서(최종)'!H412</f>
        <v>5285</v>
      </c>
      <c r="T55" s="13">
        <f t="shared" si="0"/>
        <v>1536</v>
      </c>
      <c r="U55" s="13">
        <f t="shared" si="3"/>
        <v>40.970925580154713</v>
      </c>
    </row>
    <row r="56" spans="12:21" ht="18" customHeight="1">
      <c r="L56" s="15"/>
      <c r="M56" s="28"/>
      <c r="N56" s="15"/>
      <c r="O56" s="16"/>
      <c r="P56" s="30" t="s">
        <v>20</v>
      </c>
      <c r="Q56" s="28" t="s">
        <v>78</v>
      </c>
      <c r="R56" s="31">
        <f>'[1]세출내역서(최종)'!G422</f>
        <v>360</v>
      </c>
      <c r="S56" s="31">
        <f>'[1]세출내역서(최종)'!H422</f>
        <v>491</v>
      </c>
      <c r="T56" s="32">
        <f t="shared" si="0"/>
        <v>131</v>
      </c>
      <c r="U56" s="32">
        <f t="shared" si="3"/>
        <v>36.388888888888886</v>
      </c>
    </row>
    <row r="57" spans="12:21" ht="18" customHeight="1">
      <c r="L57" s="15"/>
      <c r="M57" s="17"/>
      <c r="N57" s="27"/>
      <c r="O57" s="28"/>
      <c r="P57" s="14" t="s">
        <v>20</v>
      </c>
      <c r="Q57" s="17" t="s">
        <v>62</v>
      </c>
      <c r="R57" s="12">
        <f>'[1]세출내역서(최종)'!G427</f>
        <v>6028</v>
      </c>
      <c r="S57" s="12">
        <f>'[1]세출내역서(최종)'!H427</f>
        <v>5645</v>
      </c>
      <c r="T57" s="13">
        <f t="shared" si="0"/>
        <v>-383</v>
      </c>
      <c r="U57" s="13">
        <f t="shared" si="3"/>
        <v>-6.3536828135368273</v>
      </c>
    </row>
    <row r="58" spans="12:21" ht="18" customHeight="1">
      <c r="L58" s="15"/>
      <c r="M58" s="28"/>
      <c r="N58" s="30" t="s">
        <v>20</v>
      </c>
      <c r="O58" s="28" t="s">
        <v>79</v>
      </c>
      <c r="P58" s="27"/>
      <c r="Q58" s="28"/>
      <c r="R58" s="31">
        <f>R59+R60</f>
        <v>28086</v>
      </c>
      <c r="S58" s="31">
        <f>S59+S60</f>
        <v>28234</v>
      </c>
      <c r="T58" s="32">
        <f t="shared" si="0"/>
        <v>148</v>
      </c>
      <c r="U58" s="32">
        <f t="shared" si="3"/>
        <v>0.52695293028555157</v>
      </c>
    </row>
    <row r="59" spans="12:21" ht="18" customHeight="1">
      <c r="L59" s="15"/>
      <c r="M59" s="16"/>
      <c r="N59" s="15"/>
      <c r="O59" s="16"/>
      <c r="P59" s="30" t="s">
        <v>20</v>
      </c>
      <c r="Q59" s="28" t="s">
        <v>17</v>
      </c>
      <c r="R59" s="12">
        <f>'[1]세출내역서(최종)'!G454</f>
        <v>27511</v>
      </c>
      <c r="S59" s="12">
        <f>'[1]세출내역서(최종)'!H454</f>
        <v>27511</v>
      </c>
      <c r="T59" s="13">
        <f t="shared" si="0"/>
        <v>0</v>
      </c>
      <c r="U59" s="13">
        <f t="shared" si="3"/>
        <v>0</v>
      </c>
    </row>
    <row r="60" spans="12:21" ht="18" customHeight="1">
      <c r="L60" s="15"/>
      <c r="M60" s="16"/>
      <c r="N60" s="15"/>
      <c r="O60" s="16"/>
      <c r="P60" s="14" t="s">
        <v>20</v>
      </c>
      <c r="Q60" s="17" t="s">
        <v>80</v>
      </c>
      <c r="R60" s="18">
        <f>'[1]세출내역서(최종)'!G465</f>
        <v>575</v>
      </c>
      <c r="S60" s="18">
        <f>'[1]세출내역서(최종)'!H465</f>
        <v>723</v>
      </c>
      <c r="T60" s="13">
        <f t="shared" si="0"/>
        <v>148</v>
      </c>
      <c r="U60" s="13">
        <f t="shared" si="3"/>
        <v>25.739130434782609</v>
      </c>
    </row>
    <row r="61" spans="12:21" ht="18" customHeight="1">
      <c r="L61" s="15"/>
      <c r="M61" s="16"/>
      <c r="N61" s="14" t="s">
        <v>20</v>
      </c>
      <c r="O61" s="17" t="s">
        <v>81</v>
      </c>
      <c r="P61" s="24"/>
      <c r="Q61" s="17"/>
      <c r="R61" s="12">
        <f>R62+R63+R64</f>
        <v>32820</v>
      </c>
      <c r="S61" s="12">
        <f>S62+S63+S64</f>
        <v>32820</v>
      </c>
      <c r="T61" s="13">
        <f t="shared" si="0"/>
        <v>0</v>
      </c>
      <c r="U61" s="13">
        <f t="shared" si="3"/>
        <v>0</v>
      </c>
    </row>
    <row r="62" spans="12:21" ht="18" customHeight="1">
      <c r="L62" s="15"/>
      <c r="M62" s="16"/>
      <c r="N62" s="15"/>
      <c r="O62" s="16"/>
      <c r="P62" s="14" t="s">
        <v>20</v>
      </c>
      <c r="Q62" s="17" t="s">
        <v>17</v>
      </c>
      <c r="R62" s="12">
        <f>'[1]세출내역서(최종)'!G471</f>
        <v>30673</v>
      </c>
      <c r="S62" s="12">
        <f>'[1]세출내역서(최종)'!H471</f>
        <v>30835</v>
      </c>
      <c r="T62" s="13">
        <f t="shared" si="0"/>
        <v>162</v>
      </c>
      <c r="U62" s="13">
        <f t="shared" si="3"/>
        <v>0.52815179473804319</v>
      </c>
    </row>
    <row r="63" spans="12:21" ht="18" customHeight="1">
      <c r="L63" s="15"/>
      <c r="M63" s="16"/>
      <c r="N63" s="15"/>
      <c r="O63" s="16"/>
      <c r="P63" s="14" t="s">
        <v>20</v>
      </c>
      <c r="Q63" s="17" t="s">
        <v>43</v>
      </c>
      <c r="R63" s="12">
        <f>'[1]세출내역서(최종)'!G484</f>
        <v>1347</v>
      </c>
      <c r="S63" s="12">
        <f>'[1]세출내역서(최종)'!H484</f>
        <v>1085</v>
      </c>
      <c r="T63" s="13">
        <f t="shared" si="0"/>
        <v>-262</v>
      </c>
      <c r="U63" s="13">
        <f t="shared" si="3"/>
        <v>-19.450631031922789</v>
      </c>
    </row>
    <row r="64" spans="12:21" ht="18" customHeight="1">
      <c r="L64" s="15"/>
      <c r="M64" s="16"/>
      <c r="N64" s="15"/>
      <c r="O64" s="16"/>
      <c r="P64" s="19" t="s">
        <v>20</v>
      </c>
      <c r="Q64" s="20" t="s">
        <v>62</v>
      </c>
      <c r="R64" s="21">
        <f>'[1]세출내역서(최종)'!G494</f>
        <v>800</v>
      </c>
      <c r="S64" s="21">
        <f>'[1]세출내역서(최종)'!H494</f>
        <v>900</v>
      </c>
      <c r="T64" s="13">
        <f t="shared" si="0"/>
        <v>100</v>
      </c>
      <c r="U64" s="13">
        <f t="shared" si="3"/>
        <v>12.5</v>
      </c>
    </row>
    <row r="65" spans="12:21" ht="18" customHeight="1">
      <c r="L65" s="15"/>
      <c r="M65" s="16"/>
      <c r="N65" s="14" t="s">
        <v>20</v>
      </c>
      <c r="O65" s="17" t="s">
        <v>82</v>
      </c>
      <c r="P65" s="24"/>
      <c r="Q65" s="17"/>
      <c r="R65" s="12">
        <f>R66+R67+R68+R69+R70</f>
        <v>54350</v>
      </c>
      <c r="S65" s="12">
        <f>S66+S67+S68+S69+S70</f>
        <v>52910</v>
      </c>
      <c r="T65" s="13">
        <f t="shared" si="0"/>
        <v>-1440</v>
      </c>
      <c r="U65" s="13">
        <f t="shared" si="3"/>
        <v>-2.6494940202391906</v>
      </c>
    </row>
    <row r="66" spans="12:21" ht="18" customHeight="1">
      <c r="L66" s="15"/>
      <c r="M66" s="16"/>
      <c r="N66" s="15"/>
      <c r="O66" s="16"/>
      <c r="P66" s="14" t="s">
        <v>20</v>
      </c>
      <c r="Q66" s="17" t="s">
        <v>17</v>
      </c>
      <c r="R66" s="12">
        <f>'[1]세출내역서(최종)'!G498</f>
        <v>36317</v>
      </c>
      <c r="S66" s="12">
        <f>'[1]세출내역서(최종)'!H498</f>
        <v>35295</v>
      </c>
      <c r="T66" s="13">
        <f t="shared" si="0"/>
        <v>-1022</v>
      </c>
      <c r="U66" s="13">
        <f t="shared" si="3"/>
        <v>-2.8141090949142278</v>
      </c>
    </row>
    <row r="67" spans="12:21" ht="18" customHeight="1">
      <c r="L67" s="15"/>
      <c r="M67" s="16"/>
      <c r="N67" s="15"/>
      <c r="O67" s="16"/>
      <c r="P67" s="14" t="s">
        <v>20</v>
      </c>
      <c r="Q67" s="17" t="s">
        <v>43</v>
      </c>
      <c r="R67" s="12">
        <f>'[1]세출내역서(최종)'!G520</f>
        <v>4875</v>
      </c>
      <c r="S67" s="12">
        <f>'[1]세출내역서(최종)'!H520</f>
        <v>4243</v>
      </c>
      <c r="T67" s="13">
        <f t="shared" si="0"/>
        <v>-632</v>
      </c>
      <c r="U67" s="13">
        <f t="shared" si="3"/>
        <v>-12.964102564102564</v>
      </c>
    </row>
    <row r="68" spans="12:21" ht="18" customHeight="1">
      <c r="L68" s="15"/>
      <c r="M68" s="16"/>
      <c r="N68" s="15"/>
      <c r="O68" s="16"/>
      <c r="P68" s="14" t="s">
        <v>20</v>
      </c>
      <c r="Q68" s="17" t="s">
        <v>78</v>
      </c>
      <c r="R68" s="12">
        <f>'[1]세출내역서(최종)'!G528</f>
        <v>890</v>
      </c>
      <c r="S68" s="12">
        <f>'[1]세출내역서(최종)'!H528</f>
        <v>900</v>
      </c>
      <c r="T68" s="13">
        <f t="shared" si="0"/>
        <v>10</v>
      </c>
      <c r="U68" s="13">
        <f t="shared" si="3"/>
        <v>1.1235955056179776</v>
      </c>
    </row>
    <row r="69" spans="12:21" ht="18" customHeight="1">
      <c r="L69" s="15"/>
      <c r="M69" s="16"/>
      <c r="N69" s="15"/>
      <c r="O69" s="16"/>
      <c r="P69" s="14" t="s">
        <v>20</v>
      </c>
      <c r="Q69" s="17" t="s">
        <v>62</v>
      </c>
      <c r="R69" s="12">
        <f>'[1]세출내역서(최종)'!G531</f>
        <v>8228</v>
      </c>
      <c r="S69" s="12">
        <f>'[1]세출내역서(최종)'!H531</f>
        <v>9882</v>
      </c>
      <c r="T69" s="13">
        <f t="shared" si="0"/>
        <v>1654</v>
      </c>
      <c r="U69" s="13">
        <f t="shared" si="3"/>
        <v>20.102090422946038</v>
      </c>
    </row>
    <row r="70" spans="12:21" ht="18" customHeight="1">
      <c r="L70" s="15"/>
      <c r="M70" s="16"/>
      <c r="N70" s="15"/>
      <c r="O70" s="16"/>
      <c r="P70" s="19" t="s">
        <v>20</v>
      </c>
      <c r="Q70" s="20" t="s">
        <v>83</v>
      </c>
      <c r="R70" s="21">
        <f>'[1]세출내역서(최종)'!G555</f>
        <v>4040</v>
      </c>
      <c r="S70" s="21">
        <f>'[1]세출내역서(최종)'!H555</f>
        <v>2590</v>
      </c>
      <c r="T70" s="13">
        <f t="shared" si="0"/>
        <v>-1450</v>
      </c>
      <c r="U70" s="13">
        <f t="shared" si="3"/>
        <v>-35.89108910891089</v>
      </c>
    </row>
    <row r="71" spans="12:21" ht="18" customHeight="1">
      <c r="L71" s="15"/>
      <c r="M71" s="16"/>
      <c r="N71" s="14" t="s">
        <v>20</v>
      </c>
      <c r="O71" s="17" t="s">
        <v>84</v>
      </c>
      <c r="P71" s="24"/>
      <c r="Q71" s="17"/>
      <c r="R71" s="12">
        <f>R72+R73+R74+R75</f>
        <v>50949</v>
      </c>
      <c r="S71" s="12">
        <f>S72+S73+S74+S75</f>
        <v>50349</v>
      </c>
      <c r="T71" s="13">
        <f t="shared" si="0"/>
        <v>-600</v>
      </c>
      <c r="U71" s="13">
        <f t="shared" si="3"/>
        <v>-1.1776482364717658</v>
      </c>
    </row>
    <row r="72" spans="12:21" ht="18" customHeight="1">
      <c r="L72" s="15"/>
      <c r="M72" s="16"/>
      <c r="N72" s="15"/>
      <c r="O72" s="16"/>
      <c r="P72" s="14" t="s">
        <v>20</v>
      </c>
      <c r="Q72" s="17" t="s">
        <v>17</v>
      </c>
      <c r="R72" s="12">
        <f>'[1]세출내역서(최종)'!G563</f>
        <v>38180</v>
      </c>
      <c r="S72" s="12">
        <f>'[1]세출내역서(최종)'!H563</f>
        <v>37834</v>
      </c>
      <c r="T72" s="13">
        <f t="shared" ref="T72:T132" si="5">S72-R72</f>
        <v>-346</v>
      </c>
      <c r="U72" s="13">
        <f t="shared" si="3"/>
        <v>-0.90623363017286529</v>
      </c>
    </row>
    <row r="73" spans="12:21" ht="18" customHeight="1">
      <c r="L73" s="15"/>
      <c r="M73" s="16"/>
      <c r="N73" s="15"/>
      <c r="O73" s="16"/>
      <c r="P73" s="14" t="s">
        <v>20</v>
      </c>
      <c r="Q73" s="17" t="s">
        <v>43</v>
      </c>
      <c r="R73" s="12">
        <f>'[1]세출내역서(최종)'!G583</f>
        <v>5629</v>
      </c>
      <c r="S73" s="12">
        <f>'[1]세출내역서(최종)'!H583</f>
        <v>5376</v>
      </c>
      <c r="T73" s="13">
        <f t="shared" si="5"/>
        <v>-253</v>
      </c>
      <c r="U73" s="13">
        <f t="shared" ref="U73:U132" si="6">T73/R73*100</f>
        <v>-4.4945816308402913</v>
      </c>
    </row>
    <row r="74" spans="12:21" ht="18" customHeight="1">
      <c r="L74" s="15"/>
      <c r="M74" s="16"/>
      <c r="N74" s="15"/>
      <c r="O74" s="16"/>
      <c r="P74" s="14" t="s">
        <v>20</v>
      </c>
      <c r="Q74" s="17" t="s">
        <v>85</v>
      </c>
      <c r="R74" s="12">
        <f>'[1]세출내역서(최종)'!G600</f>
        <v>1529</v>
      </c>
      <c r="S74" s="12">
        <f>'[1]세출내역서(최종)'!H600</f>
        <v>929</v>
      </c>
      <c r="T74" s="13">
        <f t="shared" si="5"/>
        <v>-600</v>
      </c>
      <c r="U74" s="13">
        <f t="shared" si="6"/>
        <v>-39.241334205362982</v>
      </c>
    </row>
    <row r="75" spans="12:21" ht="18" customHeight="1">
      <c r="L75" s="15"/>
      <c r="M75" s="16"/>
      <c r="N75" s="15"/>
      <c r="O75" s="16"/>
      <c r="P75" s="19" t="s">
        <v>20</v>
      </c>
      <c r="Q75" s="20" t="s">
        <v>62</v>
      </c>
      <c r="R75" s="21">
        <f>'[1]세출내역서(최종)'!G606</f>
        <v>5611</v>
      </c>
      <c r="S75" s="21">
        <f>'[1]세출내역서(최종)'!H606</f>
        <v>6210</v>
      </c>
      <c r="T75" s="13">
        <f t="shared" si="5"/>
        <v>599</v>
      </c>
      <c r="U75" s="13">
        <f t="shared" si="6"/>
        <v>10.675458919978613</v>
      </c>
    </row>
    <row r="76" spans="12:21" ht="18" customHeight="1">
      <c r="L76" s="15"/>
      <c r="M76" s="16"/>
      <c r="N76" s="14" t="s">
        <v>20</v>
      </c>
      <c r="O76" s="17" t="s">
        <v>86</v>
      </c>
      <c r="P76" s="24"/>
      <c r="Q76" s="17"/>
      <c r="R76" s="12">
        <f>R77+R78+R79+R80+R81</f>
        <v>53595</v>
      </c>
      <c r="S76" s="12">
        <f>S77+S78+S79+S80+S81</f>
        <v>52394</v>
      </c>
      <c r="T76" s="13">
        <f t="shared" si="5"/>
        <v>-1201</v>
      </c>
      <c r="U76" s="13">
        <f t="shared" si="6"/>
        <v>-2.2408806791678328</v>
      </c>
    </row>
    <row r="77" spans="12:21" ht="18" customHeight="1">
      <c r="L77" s="15"/>
      <c r="M77" s="16"/>
      <c r="N77" s="15"/>
      <c r="O77" s="16"/>
      <c r="P77" s="14" t="s">
        <v>20</v>
      </c>
      <c r="Q77" s="17" t="s">
        <v>17</v>
      </c>
      <c r="R77" s="12">
        <f>'[1]세출내역서(최종)'!G623</f>
        <v>35862</v>
      </c>
      <c r="S77" s="12">
        <f>'[1]세출내역서(최종)'!H623</f>
        <v>35876</v>
      </c>
      <c r="T77" s="13">
        <f t="shared" si="5"/>
        <v>14</v>
      </c>
      <c r="U77" s="13">
        <f t="shared" si="6"/>
        <v>3.903853661257041E-2</v>
      </c>
    </row>
    <row r="78" spans="12:21" ht="18" customHeight="1">
      <c r="L78" s="15"/>
      <c r="M78" s="16"/>
      <c r="N78" s="15"/>
      <c r="O78" s="16"/>
      <c r="P78" s="14" t="s">
        <v>20</v>
      </c>
      <c r="Q78" s="17" t="s">
        <v>43</v>
      </c>
      <c r="R78" s="12">
        <f>'[1]세출내역서(최종)'!G638</f>
        <v>4387</v>
      </c>
      <c r="S78" s="12">
        <f>'[1]세출내역서(최종)'!H638</f>
        <v>4618</v>
      </c>
      <c r="T78" s="13">
        <f t="shared" si="5"/>
        <v>231</v>
      </c>
      <c r="U78" s="13">
        <f t="shared" si="6"/>
        <v>5.2655573284704813</v>
      </c>
    </row>
    <row r="79" spans="12:21" ht="18" customHeight="1">
      <c r="L79" s="15"/>
      <c r="M79" s="16"/>
      <c r="N79" s="15"/>
      <c r="O79" s="16"/>
      <c r="P79" s="14" t="s">
        <v>20</v>
      </c>
      <c r="Q79" s="17" t="s">
        <v>78</v>
      </c>
      <c r="R79" s="12">
        <f>'[1]세출내역서(최종)'!G646</f>
        <v>2085</v>
      </c>
      <c r="S79" s="12">
        <f>'[1]세출내역서(최종)'!H646</f>
        <v>1451</v>
      </c>
      <c r="T79" s="13">
        <f t="shared" si="5"/>
        <v>-634</v>
      </c>
      <c r="U79" s="13">
        <f t="shared" si="6"/>
        <v>-30.40767386091127</v>
      </c>
    </row>
    <row r="80" spans="12:21" ht="18" customHeight="1">
      <c r="L80" s="15"/>
      <c r="M80" s="16"/>
      <c r="N80" s="15"/>
      <c r="O80" s="16"/>
      <c r="P80" s="14" t="s">
        <v>20</v>
      </c>
      <c r="Q80" s="17" t="s">
        <v>62</v>
      </c>
      <c r="R80" s="12">
        <f>'[1]세출내역서(최종)'!G649</f>
        <v>9171</v>
      </c>
      <c r="S80" s="12">
        <f>'[1]세출내역서(최종)'!H649</f>
        <v>8926</v>
      </c>
      <c r="T80" s="13">
        <f t="shared" si="5"/>
        <v>-245</v>
      </c>
      <c r="U80" s="13">
        <f t="shared" si="6"/>
        <v>-2.6714643986479119</v>
      </c>
    </row>
    <row r="81" spans="12:23" ht="18" customHeight="1">
      <c r="L81" s="27"/>
      <c r="M81" s="28"/>
      <c r="N81" s="27"/>
      <c r="O81" s="28"/>
      <c r="P81" s="14" t="s">
        <v>20</v>
      </c>
      <c r="Q81" s="17" t="s">
        <v>83</v>
      </c>
      <c r="R81" s="12">
        <f>'[1]세출내역서(최종)'!G677</f>
        <v>2090</v>
      </c>
      <c r="S81" s="12">
        <f>'[1]세출내역서(최종)'!H677</f>
        <v>1523</v>
      </c>
      <c r="T81" s="13">
        <f t="shared" si="5"/>
        <v>-567</v>
      </c>
      <c r="U81" s="13">
        <f t="shared" si="6"/>
        <v>-27.129186602870814</v>
      </c>
    </row>
    <row r="82" spans="12:23" ht="18" customHeight="1">
      <c r="L82" s="15"/>
      <c r="M82" s="28"/>
      <c r="N82" s="30" t="s">
        <v>20</v>
      </c>
      <c r="O82" s="28" t="s">
        <v>87</v>
      </c>
      <c r="P82" s="27"/>
      <c r="Q82" s="28"/>
      <c r="R82" s="31">
        <f>SUM(R83:R90)</f>
        <v>4316455</v>
      </c>
      <c r="S82" s="31">
        <f>SUM(S83:S90)</f>
        <v>3730267</v>
      </c>
      <c r="T82" s="32">
        <f t="shared" si="5"/>
        <v>-586188</v>
      </c>
      <c r="U82" s="32">
        <f t="shared" si="6"/>
        <v>-13.580310694771519</v>
      </c>
    </row>
    <row r="83" spans="12:23" ht="18" customHeight="1">
      <c r="L83" s="15"/>
      <c r="M83" s="20"/>
      <c r="N83" s="26"/>
      <c r="O83" s="17"/>
      <c r="P83" s="14" t="s">
        <v>20</v>
      </c>
      <c r="Q83" s="17" t="s">
        <v>88</v>
      </c>
      <c r="R83" s="12">
        <f>'[1]세출내역서(최종)'!G682</f>
        <v>361270</v>
      </c>
      <c r="S83" s="12">
        <f>'[1]세출내역서(최종)'!H682</f>
        <v>462914</v>
      </c>
      <c r="T83" s="13">
        <f t="shared" si="5"/>
        <v>101644</v>
      </c>
      <c r="U83" s="13">
        <f t="shared" si="6"/>
        <v>28.135189747280425</v>
      </c>
    </row>
    <row r="84" spans="12:23" ht="18" customHeight="1">
      <c r="L84" s="15"/>
      <c r="M84" s="16"/>
      <c r="N84" s="15"/>
      <c r="O84" s="28"/>
      <c r="P84" s="30" t="s">
        <v>20</v>
      </c>
      <c r="Q84" s="28" t="s">
        <v>89</v>
      </c>
      <c r="R84" s="31">
        <f>'[1]세출내역서(최종)'!G693</f>
        <v>1329780</v>
      </c>
      <c r="S84" s="31">
        <f>'[1]세출내역서(최종)'!H693</f>
        <v>1359084</v>
      </c>
      <c r="T84" s="32">
        <f t="shared" si="5"/>
        <v>29304</v>
      </c>
      <c r="U84" s="32">
        <f t="shared" si="6"/>
        <v>2.2036727879799667</v>
      </c>
    </row>
    <row r="85" spans="12:23" ht="18" customHeight="1">
      <c r="L85" s="15"/>
      <c r="M85" s="16"/>
      <c r="N85" s="15"/>
      <c r="O85" s="16"/>
      <c r="P85" s="30" t="s">
        <v>20</v>
      </c>
      <c r="Q85" s="28" t="s">
        <v>90</v>
      </c>
      <c r="R85" s="31">
        <f>'[1]세출내역서(최종)'!G702</f>
        <v>1972465</v>
      </c>
      <c r="S85" s="31">
        <f>'[1]세출내역서(최종)'!H702</f>
        <v>1249877</v>
      </c>
      <c r="T85" s="13">
        <f t="shared" si="5"/>
        <v>-722588</v>
      </c>
      <c r="U85" s="13">
        <f t="shared" si="6"/>
        <v>-36.633755225061023</v>
      </c>
    </row>
    <row r="86" spans="12:23" ht="18" customHeight="1">
      <c r="L86" s="15"/>
      <c r="M86" s="16"/>
      <c r="N86" s="15"/>
      <c r="O86" s="16"/>
      <c r="P86" s="14" t="s">
        <v>20</v>
      </c>
      <c r="Q86" s="17" t="s">
        <v>91</v>
      </c>
      <c r="R86" s="12">
        <f>'[1]세출내역서(최종)'!G715</f>
        <v>455546</v>
      </c>
      <c r="S86" s="12">
        <f>'[1]세출내역서(최종)'!H715</f>
        <v>464015</v>
      </c>
      <c r="T86" s="13">
        <f t="shared" si="5"/>
        <v>8469</v>
      </c>
      <c r="U86" s="13">
        <f t="shared" si="6"/>
        <v>1.8590877759874964</v>
      </c>
    </row>
    <row r="87" spans="12:23" ht="18" customHeight="1">
      <c r="L87" s="15"/>
      <c r="M87" s="16"/>
      <c r="N87" s="15"/>
      <c r="O87" s="16"/>
      <c r="P87" s="14" t="s">
        <v>20</v>
      </c>
      <c r="Q87" s="17" t="s">
        <v>92</v>
      </c>
      <c r="R87" s="12">
        <f>'[1]세출내역서(최종)'!G745</f>
        <v>3660</v>
      </c>
      <c r="S87" s="12">
        <f>'[1]세출내역서(최종)'!H745</f>
        <v>3660</v>
      </c>
      <c r="T87" s="13">
        <f t="shared" si="5"/>
        <v>0</v>
      </c>
      <c r="U87" s="13">
        <f t="shared" si="6"/>
        <v>0</v>
      </c>
    </row>
    <row r="88" spans="12:23" ht="18" customHeight="1">
      <c r="L88" s="15"/>
      <c r="M88" s="16"/>
      <c r="N88" s="15"/>
      <c r="O88" s="16"/>
      <c r="P88" s="14" t="s">
        <v>20</v>
      </c>
      <c r="Q88" s="17" t="s">
        <v>93</v>
      </c>
      <c r="R88" s="12">
        <f>'[1]세출내역서(최종)'!G747</f>
        <v>166566</v>
      </c>
      <c r="S88" s="12">
        <f>'[1]세출내역서(최종)'!H747</f>
        <v>165234</v>
      </c>
      <c r="T88" s="13">
        <f t="shared" si="5"/>
        <v>-1332</v>
      </c>
      <c r="U88" s="13">
        <f t="shared" si="6"/>
        <v>-0.79968300853715635</v>
      </c>
    </row>
    <row r="89" spans="12:23" ht="18" customHeight="1">
      <c r="L89" s="15"/>
      <c r="M89" s="16"/>
      <c r="N89" s="15"/>
      <c r="O89" s="16"/>
      <c r="P89" s="14" t="s">
        <v>20</v>
      </c>
      <c r="Q89" s="17" t="s">
        <v>94</v>
      </c>
      <c r="R89" s="12">
        <f>'[1]세출내역서(최종)'!G775</f>
        <v>26618</v>
      </c>
      <c r="S89" s="12">
        <f>'[1]세출내역서(최종)'!H775</f>
        <v>25133</v>
      </c>
      <c r="T89" s="13">
        <f t="shared" si="5"/>
        <v>-1485</v>
      </c>
      <c r="U89" s="13">
        <f t="shared" si="6"/>
        <v>-5.5789315500788934</v>
      </c>
      <c r="W89" s="2" t="s">
        <v>95</v>
      </c>
    </row>
    <row r="90" spans="12:23" ht="18" customHeight="1">
      <c r="L90" s="15"/>
      <c r="M90" s="16"/>
      <c r="N90" s="15"/>
      <c r="O90" s="16"/>
      <c r="P90" s="19" t="s">
        <v>20</v>
      </c>
      <c r="Q90" s="20" t="s">
        <v>96</v>
      </c>
      <c r="R90" s="33">
        <f>'[1]세출내역서(최종)'!G796</f>
        <v>550</v>
      </c>
      <c r="S90" s="33">
        <f>'[1]세출내역서(최종)'!H796</f>
        <v>350</v>
      </c>
      <c r="T90" s="13">
        <f t="shared" si="5"/>
        <v>-200</v>
      </c>
      <c r="U90" s="13">
        <f t="shared" si="6"/>
        <v>-36.363636363636367</v>
      </c>
    </row>
    <row r="91" spans="12:23" ht="18" customHeight="1">
      <c r="L91" s="15"/>
      <c r="M91" s="16"/>
      <c r="N91" s="14" t="s">
        <v>20</v>
      </c>
      <c r="O91" s="17" t="s">
        <v>97</v>
      </c>
      <c r="P91" s="24"/>
      <c r="Q91" s="17"/>
      <c r="R91" s="12">
        <f>SUM(R92:R95)</f>
        <v>61000</v>
      </c>
      <c r="S91" s="12">
        <f>SUM(S92:S95)</f>
        <v>61500</v>
      </c>
      <c r="T91" s="13">
        <f t="shared" si="5"/>
        <v>500</v>
      </c>
      <c r="U91" s="13">
        <f t="shared" si="6"/>
        <v>0.81967213114754101</v>
      </c>
    </row>
    <row r="92" spans="12:23" ht="18" customHeight="1">
      <c r="L92" s="15"/>
      <c r="M92" s="16"/>
      <c r="N92" s="15"/>
      <c r="O92" s="16"/>
      <c r="P92" s="14" t="s">
        <v>20</v>
      </c>
      <c r="Q92" s="17" t="s">
        <v>17</v>
      </c>
      <c r="R92" s="12">
        <f>'[1]세출내역서(최종)'!G799</f>
        <v>35264</v>
      </c>
      <c r="S92" s="12">
        <f>'[1]세출내역서(최종)'!H799</f>
        <v>35472</v>
      </c>
      <c r="T92" s="13">
        <f t="shared" si="5"/>
        <v>208</v>
      </c>
      <c r="U92" s="13">
        <f t="shared" si="6"/>
        <v>0.58983666061705997</v>
      </c>
    </row>
    <row r="93" spans="12:23" ht="18" customHeight="1">
      <c r="L93" s="15"/>
      <c r="M93" s="16"/>
      <c r="N93" s="15"/>
      <c r="O93" s="16"/>
      <c r="P93" s="14" t="s">
        <v>20</v>
      </c>
      <c r="Q93" s="17" t="s">
        <v>43</v>
      </c>
      <c r="R93" s="12">
        <f>'[1]세출내역서(최종)'!G811</f>
        <v>1162</v>
      </c>
      <c r="S93" s="12">
        <f>'[1]세출내역서(최종)'!H811</f>
        <v>928</v>
      </c>
      <c r="T93" s="13">
        <f t="shared" si="5"/>
        <v>-234</v>
      </c>
      <c r="U93" s="13">
        <f t="shared" si="6"/>
        <v>-20.137693631669535</v>
      </c>
    </row>
    <row r="94" spans="12:23" ht="18" customHeight="1">
      <c r="L94" s="15"/>
      <c r="M94" s="16"/>
      <c r="N94" s="15"/>
      <c r="O94" s="16"/>
      <c r="P94" s="14" t="s">
        <v>20</v>
      </c>
      <c r="Q94" s="17" t="s">
        <v>62</v>
      </c>
      <c r="R94" s="12">
        <f>'[1]세출내역서(최종)'!G818</f>
        <v>24574</v>
      </c>
      <c r="S94" s="12">
        <f>'[1]세출내역서(최종)'!H818</f>
        <v>24600</v>
      </c>
      <c r="T94" s="13">
        <f t="shared" si="5"/>
        <v>26</v>
      </c>
      <c r="U94" s="13">
        <f t="shared" si="6"/>
        <v>0.10580288109383901</v>
      </c>
    </row>
    <row r="95" spans="12:23" ht="18" customHeight="1">
      <c r="L95" s="15"/>
      <c r="M95" s="16"/>
      <c r="N95" s="15"/>
      <c r="O95" s="16"/>
      <c r="P95" s="14"/>
      <c r="Q95" s="17" t="s">
        <v>98</v>
      </c>
      <c r="R95" s="12">
        <f>'[1]세출내역서(최종)'!G840</f>
        <v>0</v>
      </c>
      <c r="S95" s="12">
        <f>'[1]세출내역서(최종)'!H840</f>
        <v>500</v>
      </c>
      <c r="T95" s="13">
        <f t="shared" si="5"/>
        <v>500</v>
      </c>
      <c r="U95" s="13">
        <v>100</v>
      </c>
    </row>
    <row r="96" spans="12:23" ht="18" customHeight="1">
      <c r="L96" s="15"/>
      <c r="M96" s="16"/>
      <c r="N96" s="14" t="s">
        <v>20</v>
      </c>
      <c r="O96" s="17" t="s">
        <v>99</v>
      </c>
      <c r="P96" s="24"/>
      <c r="Q96" s="17"/>
      <c r="R96" s="12">
        <f>R97+R98+R99</f>
        <v>28325</v>
      </c>
      <c r="S96" s="12">
        <f>S97+S98+S99</f>
        <v>28325</v>
      </c>
      <c r="T96" s="13">
        <f t="shared" si="5"/>
        <v>0</v>
      </c>
      <c r="U96" s="13">
        <f t="shared" si="6"/>
        <v>0</v>
      </c>
    </row>
    <row r="97" spans="12:21" ht="18" customHeight="1">
      <c r="L97" s="15"/>
      <c r="M97" s="16"/>
      <c r="N97" s="15"/>
      <c r="O97" s="16"/>
      <c r="P97" s="14" t="s">
        <v>20</v>
      </c>
      <c r="Q97" s="17" t="s">
        <v>17</v>
      </c>
      <c r="R97" s="12">
        <f>'[1]세출내역서(최종)'!G843</f>
        <v>19319</v>
      </c>
      <c r="S97" s="12">
        <f>'[1]세출내역서(최종)'!H843</f>
        <v>19269</v>
      </c>
      <c r="T97" s="13">
        <f t="shared" si="5"/>
        <v>-50</v>
      </c>
      <c r="U97" s="13">
        <f t="shared" si="6"/>
        <v>-0.2588125679382991</v>
      </c>
    </row>
    <row r="98" spans="12:21" ht="18" customHeight="1">
      <c r="L98" s="15"/>
      <c r="M98" s="16"/>
      <c r="N98" s="15"/>
      <c r="O98" s="16"/>
      <c r="P98" s="14" t="s">
        <v>20</v>
      </c>
      <c r="Q98" s="17" t="s">
        <v>43</v>
      </c>
      <c r="R98" s="18">
        <f>'[1]세출내역서(최종)'!G854</f>
        <v>584</v>
      </c>
      <c r="S98" s="18">
        <f>'[1]세출내역서(최종)'!H854</f>
        <v>92</v>
      </c>
      <c r="T98" s="13">
        <f t="shared" si="5"/>
        <v>-492</v>
      </c>
      <c r="U98" s="13">
        <f t="shared" si="6"/>
        <v>-84.246575342465761</v>
      </c>
    </row>
    <row r="99" spans="12:21" ht="18" customHeight="1">
      <c r="L99" s="15"/>
      <c r="M99" s="16"/>
      <c r="N99" s="15"/>
      <c r="O99" s="16"/>
      <c r="P99" s="19" t="s">
        <v>20</v>
      </c>
      <c r="Q99" s="20" t="s">
        <v>62</v>
      </c>
      <c r="R99" s="21">
        <f>'[1]세출내역서(최종)'!G856</f>
        <v>8422</v>
      </c>
      <c r="S99" s="21">
        <f>'[1]세출내역서(최종)'!H856</f>
        <v>8964</v>
      </c>
      <c r="T99" s="13">
        <f t="shared" si="5"/>
        <v>542</v>
      </c>
      <c r="U99" s="13">
        <f t="shared" si="6"/>
        <v>6.4355260033246262</v>
      </c>
    </row>
    <row r="100" spans="12:21" ht="18" customHeight="1">
      <c r="L100" s="15"/>
      <c r="M100" s="16"/>
      <c r="N100" s="14" t="s">
        <v>20</v>
      </c>
      <c r="O100" s="17" t="s">
        <v>100</v>
      </c>
      <c r="P100" s="24"/>
      <c r="Q100" s="17"/>
      <c r="R100" s="12">
        <f>SUM(R101:R102)</f>
        <v>31774</v>
      </c>
      <c r="S100" s="12">
        <f>SUM(S101:S102)</f>
        <v>31946</v>
      </c>
      <c r="T100" s="13">
        <f t="shared" si="5"/>
        <v>172</v>
      </c>
      <c r="U100" s="13">
        <f t="shared" si="6"/>
        <v>0.54132309435387427</v>
      </c>
    </row>
    <row r="101" spans="12:21" ht="18" customHeight="1">
      <c r="L101" s="15"/>
      <c r="M101" s="16"/>
      <c r="N101" s="15"/>
      <c r="O101" s="16"/>
      <c r="P101" s="14" t="s">
        <v>20</v>
      </c>
      <c r="Q101" s="17" t="s">
        <v>17</v>
      </c>
      <c r="R101" s="12">
        <f>'[1]세출내역서(최종)'!G879</f>
        <v>30651</v>
      </c>
      <c r="S101" s="12">
        <f>'[1]세출내역서(최종)'!H879</f>
        <v>30651</v>
      </c>
      <c r="T101" s="13">
        <f t="shared" si="5"/>
        <v>0</v>
      </c>
      <c r="U101" s="13">
        <f t="shared" si="6"/>
        <v>0</v>
      </c>
    </row>
    <row r="102" spans="12:21" ht="18" customHeight="1">
      <c r="L102" s="15"/>
      <c r="M102" s="16"/>
      <c r="N102" s="15"/>
      <c r="O102" s="16"/>
      <c r="P102" s="14"/>
      <c r="Q102" s="17" t="s">
        <v>101</v>
      </c>
      <c r="R102" s="12">
        <f>'[1]세출내역서(최종)'!G891</f>
        <v>1123</v>
      </c>
      <c r="S102" s="12">
        <f>'[1]세출내역서(최종)'!H891</f>
        <v>1295</v>
      </c>
      <c r="T102" s="13">
        <f t="shared" si="5"/>
        <v>172</v>
      </c>
      <c r="U102" s="13">
        <f t="shared" si="6"/>
        <v>15.316117542297416</v>
      </c>
    </row>
    <row r="103" spans="12:21" ht="18" customHeight="1">
      <c r="L103" s="15"/>
      <c r="M103" s="16"/>
      <c r="N103" s="14" t="s">
        <v>20</v>
      </c>
      <c r="O103" s="17" t="s">
        <v>102</v>
      </c>
      <c r="P103" s="24"/>
      <c r="Q103" s="17"/>
      <c r="R103" s="12">
        <f>R104</f>
        <v>5000</v>
      </c>
      <c r="S103" s="12">
        <f>S104</f>
        <v>5000</v>
      </c>
      <c r="T103" s="13">
        <f t="shared" si="5"/>
        <v>0</v>
      </c>
      <c r="U103" s="13">
        <f t="shared" si="6"/>
        <v>0</v>
      </c>
    </row>
    <row r="104" spans="12:21" ht="18" customHeight="1">
      <c r="L104" s="15"/>
      <c r="M104" s="16"/>
      <c r="N104" s="15"/>
      <c r="O104" s="16"/>
      <c r="P104" s="19" t="s">
        <v>20</v>
      </c>
      <c r="Q104" s="20" t="s">
        <v>62</v>
      </c>
      <c r="R104" s="12">
        <f>'[1]세출내역서(최종)'!G897</f>
        <v>5000</v>
      </c>
      <c r="S104" s="12">
        <f>'[1]세출내역서(최종)'!H897</f>
        <v>5000</v>
      </c>
      <c r="T104" s="13">
        <f t="shared" si="5"/>
        <v>0</v>
      </c>
      <c r="U104" s="13">
        <f t="shared" si="6"/>
        <v>0</v>
      </c>
    </row>
    <row r="105" spans="12:21" ht="18" customHeight="1">
      <c r="L105" s="15"/>
      <c r="M105" s="16"/>
      <c r="N105" s="14" t="s">
        <v>20</v>
      </c>
      <c r="O105" s="17" t="s">
        <v>103</v>
      </c>
      <c r="P105" s="24"/>
      <c r="Q105" s="17"/>
      <c r="R105" s="12">
        <f>R106</f>
        <v>9000</v>
      </c>
      <c r="S105" s="12">
        <f>S106</f>
        <v>9000</v>
      </c>
      <c r="T105" s="13">
        <f t="shared" si="5"/>
        <v>0</v>
      </c>
      <c r="U105" s="13">
        <f t="shared" si="6"/>
        <v>0</v>
      </c>
    </row>
    <row r="106" spans="12:21" ht="18" customHeight="1">
      <c r="L106" s="15"/>
      <c r="M106" s="28"/>
      <c r="N106" s="27"/>
      <c r="O106" s="28"/>
      <c r="P106" s="14" t="s">
        <v>20</v>
      </c>
      <c r="Q106" s="17" t="s">
        <v>62</v>
      </c>
      <c r="R106" s="12">
        <f>'[1]세출내역서(최종)'!G904</f>
        <v>9000</v>
      </c>
      <c r="S106" s="12">
        <f>'[1]세출내역서(최종)'!H904</f>
        <v>9000</v>
      </c>
      <c r="T106" s="13">
        <f t="shared" si="5"/>
        <v>0</v>
      </c>
      <c r="U106" s="13">
        <f t="shared" si="6"/>
        <v>0</v>
      </c>
    </row>
    <row r="107" spans="12:21" ht="18" customHeight="1">
      <c r="L107" s="27"/>
      <c r="M107" s="17"/>
      <c r="N107" s="14" t="s">
        <v>20</v>
      </c>
      <c r="O107" s="17" t="s">
        <v>104</v>
      </c>
      <c r="P107" s="24"/>
      <c r="Q107" s="17" t="s">
        <v>105</v>
      </c>
      <c r="R107" s="12">
        <f>R108</f>
        <v>5000</v>
      </c>
      <c r="S107" s="12">
        <f>S108</f>
        <v>5000</v>
      </c>
      <c r="T107" s="13">
        <f t="shared" si="5"/>
        <v>0</v>
      </c>
      <c r="U107" s="13">
        <f t="shared" si="6"/>
        <v>0</v>
      </c>
    </row>
    <row r="108" spans="12:21" ht="18" customHeight="1">
      <c r="L108" s="15"/>
      <c r="M108" s="28"/>
      <c r="N108" s="27"/>
      <c r="O108" s="28"/>
      <c r="P108" s="30" t="s">
        <v>20</v>
      </c>
      <c r="Q108" s="28" t="s">
        <v>62</v>
      </c>
      <c r="R108" s="31">
        <f>'[1]세출내역서(최종)'!G919</f>
        <v>5000</v>
      </c>
      <c r="S108" s="31">
        <f>'[1]세출내역서(최종)'!H919</f>
        <v>5000</v>
      </c>
      <c r="T108" s="32">
        <f t="shared" si="5"/>
        <v>0</v>
      </c>
      <c r="U108" s="32">
        <f t="shared" si="6"/>
        <v>0</v>
      </c>
    </row>
    <row r="109" spans="12:21" ht="18" customHeight="1">
      <c r="L109" s="15"/>
      <c r="M109" s="20"/>
      <c r="N109" s="14" t="s">
        <v>20</v>
      </c>
      <c r="O109" s="17" t="s">
        <v>106</v>
      </c>
      <c r="P109" s="24"/>
      <c r="Q109" s="17"/>
      <c r="R109" s="12">
        <f>R110</f>
        <v>5000</v>
      </c>
      <c r="S109" s="12">
        <f>S110</f>
        <v>5000</v>
      </c>
      <c r="T109" s="13">
        <f t="shared" si="5"/>
        <v>0</v>
      </c>
      <c r="U109" s="13">
        <f t="shared" si="6"/>
        <v>0</v>
      </c>
    </row>
    <row r="110" spans="12:21" ht="18" customHeight="1">
      <c r="L110" s="15"/>
      <c r="M110" s="16"/>
      <c r="N110" s="15"/>
      <c r="O110" s="28"/>
      <c r="P110" s="14" t="s">
        <v>20</v>
      </c>
      <c r="Q110" s="17" t="s">
        <v>62</v>
      </c>
      <c r="R110" s="12">
        <f>'[1]세출내역서(최종)'!G931</f>
        <v>5000</v>
      </c>
      <c r="S110" s="12">
        <f>'[1]세출내역서(최종)'!H931</f>
        <v>5000</v>
      </c>
      <c r="T110" s="13">
        <f t="shared" si="5"/>
        <v>0</v>
      </c>
      <c r="U110" s="13">
        <f t="shared" si="6"/>
        <v>0</v>
      </c>
    </row>
    <row r="111" spans="12:21" ht="18" customHeight="1">
      <c r="L111" s="15"/>
      <c r="M111" s="28"/>
      <c r="N111" s="14" t="s">
        <v>20</v>
      </c>
      <c r="O111" s="28" t="s">
        <v>107</v>
      </c>
      <c r="P111" s="27"/>
      <c r="Q111" s="28"/>
      <c r="R111" s="31">
        <f>R112</f>
        <v>4000</v>
      </c>
      <c r="S111" s="31">
        <f>S112</f>
        <v>4000</v>
      </c>
      <c r="T111" s="32">
        <f t="shared" si="5"/>
        <v>0</v>
      </c>
      <c r="U111" s="32">
        <f t="shared" si="6"/>
        <v>0</v>
      </c>
    </row>
    <row r="112" spans="12:21" ht="18" customHeight="1">
      <c r="L112" s="15"/>
      <c r="M112" s="16"/>
      <c r="N112" s="15"/>
      <c r="O112" s="16"/>
      <c r="P112" s="34" t="s">
        <v>20</v>
      </c>
      <c r="Q112" s="16" t="s">
        <v>62</v>
      </c>
      <c r="R112" s="12">
        <f>'[1]세출내역서(최종)'!G944</f>
        <v>4000</v>
      </c>
      <c r="S112" s="12">
        <f>'[1]세출내역서(최종)'!H944</f>
        <v>4000</v>
      </c>
      <c r="T112" s="13">
        <f t="shared" si="5"/>
        <v>0</v>
      </c>
      <c r="U112" s="13">
        <f t="shared" si="6"/>
        <v>0</v>
      </c>
    </row>
    <row r="113" spans="12:24" ht="18" customHeight="1">
      <c r="L113" s="15"/>
      <c r="M113" s="16"/>
      <c r="N113" s="14" t="s">
        <v>20</v>
      </c>
      <c r="O113" s="17" t="s">
        <v>108</v>
      </c>
      <c r="P113" s="24"/>
      <c r="Q113" s="17"/>
      <c r="R113" s="12">
        <f>R114+R115</f>
        <v>21000</v>
      </c>
      <c r="S113" s="12">
        <f>S114+S115</f>
        <v>21000</v>
      </c>
      <c r="T113" s="13">
        <f t="shared" si="5"/>
        <v>0</v>
      </c>
      <c r="U113" s="13">
        <f t="shared" si="6"/>
        <v>0</v>
      </c>
    </row>
    <row r="114" spans="12:24" ht="18" customHeight="1">
      <c r="L114" s="15"/>
      <c r="M114" s="16"/>
      <c r="N114" s="15"/>
      <c r="O114" s="16"/>
      <c r="P114" s="14" t="s">
        <v>20</v>
      </c>
      <c r="Q114" s="17" t="s">
        <v>109</v>
      </c>
      <c r="R114" s="12">
        <f>'[1]세출내역서(최종)'!G947</f>
        <v>18900</v>
      </c>
      <c r="S114" s="12">
        <f>'[1]세출내역서(최종)'!H947</f>
        <v>18900</v>
      </c>
      <c r="T114" s="13">
        <f t="shared" si="5"/>
        <v>0</v>
      </c>
      <c r="U114" s="13">
        <f t="shared" si="6"/>
        <v>0</v>
      </c>
    </row>
    <row r="115" spans="12:24" ht="18" customHeight="1">
      <c r="L115" s="15"/>
      <c r="M115" s="16"/>
      <c r="N115" s="15"/>
      <c r="O115" s="16"/>
      <c r="P115" s="19" t="s">
        <v>20</v>
      </c>
      <c r="Q115" s="20" t="s">
        <v>110</v>
      </c>
      <c r="R115" s="21">
        <f>'[1]세출내역서(최종)'!G984</f>
        <v>2100</v>
      </c>
      <c r="S115" s="21">
        <f>'[1]세출내역서(최종)'!H984</f>
        <v>2100</v>
      </c>
      <c r="T115" s="13">
        <f t="shared" si="5"/>
        <v>0</v>
      </c>
      <c r="U115" s="13">
        <f t="shared" si="6"/>
        <v>0</v>
      </c>
    </row>
    <row r="116" spans="12:24" ht="18" customHeight="1">
      <c r="L116" s="15"/>
      <c r="M116" s="16"/>
      <c r="N116" s="14" t="s">
        <v>20</v>
      </c>
      <c r="O116" s="17" t="s">
        <v>111</v>
      </c>
      <c r="P116" s="24"/>
      <c r="Q116" s="17"/>
      <c r="R116" s="12">
        <f>R117</f>
        <v>3000</v>
      </c>
      <c r="S116" s="12">
        <f>S117</f>
        <v>3000</v>
      </c>
      <c r="T116" s="13">
        <f t="shared" si="5"/>
        <v>0</v>
      </c>
      <c r="U116" s="13">
        <f t="shared" si="6"/>
        <v>0</v>
      </c>
    </row>
    <row r="117" spans="12:24" ht="18" customHeight="1">
      <c r="L117" s="15"/>
      <c r="M117" s="16"/>
      <c r="N117" s="15"/>
      <c r="O117" s="16"/>
      <c r="P117" s="14" t="s">
        <v>20</v>
      </c>
      <c r="Q117" s="17" t="s">
        <v>62</v>
      </c>
      <c r="R117" s="12">
        <f>'[1]세출내역서(최종)'!G988</f>
        <v>3000</v>
      </c>
      <c r="S117" s="12">
        <f>'[1]세출내역서(최종)'!H988</f>
        <v>3000</v>
      </c>
      <c r="T117" s="13">
        <f t="shared" si="5"/>
        <v>0</v>
      </c>
      <c r="U117" s="13">
        <f t="shared" si="6"/>
        <v>0</v>
      </c>
    </row>
    <row r="118" spans="12:24" ht="18" customHeight="1">
      <c r="L118" s="15"/>
      <c r="M118" s="16"/>
      <c r="N118" s="14" t="s">
        <v>20</v>
      </c>
      <c r="O118" s="17" t="s">
        <v>112</v>
      </c>
      <c r="P118" s="24"/>
      <c r="Q118" s="17"/>
      <c r="R118" s="12">
        <f>R119</f>
        <v>10000</v>
      </c>
      <c r="S118" s="12">
        <f>S119</f>
        <v>10000</v>
      </c>
      <c r="T118" s="13">
        <f t="shared" si="5"/>
        <v>0</v>
      </c>
      <c r="U118" s="13">
        <f t="shared" si="6"/>
        <v>0</v>
      </c>
    </row>
    <row r="119" spans="12:24" ht="18" customHeight="1">
      <c r="L119" s="15"/>
      <c r="M119" s="16"/>
      <c r="N119" s="15"/>
      <c r="O119" s="16"/>
      <c r="P119" s="19" t="s">
        <v>20</v>
      </c>
      <c r="Q119" s="20" t="s">
        <v>62</v>
      </c>
      <c r="R119" s="12">
        <f>'[1]세출내역서(최종)'!G993</f>
        <v>10000</v>
      </c>
      <c r="S119" s="12">
        <f>'[1]세출내역서(최종)'!H993</f>
        <v>10000</v>
      </c>
      <c r="T119" s="13">
        <f t="shared" si="5"/>
        <v>0</v>
      </c>
      <c r="U119" s="13">
        <f t="shared" si="6"/>
        <v>0</v>
      </c>
    </row>
    <row r="120" spans="12:24" ht="18" customHeight="1">
      <c r="L120" s="15"/>
      <c r="M120" s="16"/>
      <c r="N120" s="14" t="s">
        <v>20</v>
      </c>
      <c r="O120" s="17" t="s">
        <v>113</v>
      </c>
      <c r="P120" s="24"/>
      <c r="Q120" s="17"/>
      <c r="R120" s="12">
        <f>R121+R123+R122+R124+R125</f>
        <v>83380</v>
      </c>
      <c r="S120" s="12">
        <f>S121+S123+S122+S124+S125</f>
        <v>84580</v>
      </c>
      <c r="T120" s="13">
        <f t="shared" si="5"/>
        <v>1200</v>
      </c>
      <c r="U120" s="13">
        <f t="shared" si="6"/>
        <v>1.4391940513312544</v>
      </c>
      <c r="X120" s="25"/>
    </row>
    <row r="121" spans="12:24" ht="18" customHeight="1">
      <c r="L121" s="15"/>
      <c r="M121" s="16"/>
      <c r="N121" s="15"/>
      <c r="O121" s="16"/>
      <c r="P121" s="14" t="s">
        <v>20</v>
      </c>
      <c r="Q121" s="17" t="s">
        <v>17</v>
      </c>
      <c r="R121" s="12">
        <f>'[1]세출내역서(최종)'!G1010</f>
        <v>45149</v>
      </c>
      <c r="S121" s="12">
        <f>'[1]세출내역서(최종)'!H1010</f>
        <v>44880</v>
      </c>
      <c r="T121" s="13">
        <f t="shared" si="5"/>
        <v>-269</v>
      </c>
      <c r="U121" s="13">
        <f t="shared" si="6"/>
        <v>-0.59580500121818869</v>
      </c>
      <c r="X121" s="25"/>
    </row>
    <row r="122" spans="12:24" ht="18" customHeight="1">
      <c r="L122" s="15"/>
      <c r="M122" s="16"/>
      <c r="N122" s="15"/>
      <c r="O122" s="16"/>
      <c r="P122" s="14" t="s">
        <v>20</v>
      </c>
      <c r="Q122" s="17" t="s">
        <v>43</v>
      </c>
      <c r="R122" s="12">
        <f>'[1]세출내역서(최종)'!G1028</f>
        <v>6544</v>
      </c>
      <c r="S122" s="12">
        <f>'[1]세출내역서(최종)'!H1028</f>
        <v>4647</v>
      </c>
      <c r="T122" s="13">
        <f t="shared" si="5"/>
        <v>-1897</v>
      </c>
      <c r="U122" s="13">
        <f t="shared" si="6"/>
        <v>-28.98838630806846</v>
      </c>
      <c r="X122" s="25"/>
    </row>
    <row r="123" spans="12:24" ht="18" customHeight="1">
      <c r="L123" s="15"/>
      <c r="M123" s="16"/>
      <c r="N123" s="15"/>
      <c r="O123" s="16"/>
      <c r="P123" s="14" t="s">
        <v>20</v>
      </c>
      <c r="Q123" s="17" t="s">
        <v>78</v>
      </c>
      <c r="R123" s="18">
        <f>'[1]세출내역서(최종)'!G1034</f>
        <v>500</v>
      </c>
      <c r="S123" s="18">
        <f>'[1]세출내역서(최종)'!H1034</f>
        <v>500</v>
      </c>
      <c r="T123" s="13">
        <f t="shared" si="5"/>
        <v>0</v>
      </c>
      <c r="U123" s="13">
        <f t="shared" si="6"/>
        <v>0</v>
      </c>
      <c r="X123" s="25"/>
    </row>
    <row r="124" spans="12:24" ht="18" customHeight="1">
      <c r="L124" s="15"/>
      <c r="M124" s="16"/>
      <c r="N124" s="15"/>
      <c r="O124" s="16"/>
      <c r="P124" s="14" t="s">
        <v>20</v>
      </c>
      <c r="Q124" s="17" t="s">
        <v>62</v>
      </c>
      <c r="R124" s="12">
        <f>'[1]세출내역서(최종)'!G1036</f>
        <v>28307</v>
      </c>
      <c r="S124" s="12">
        <f>'[1]세출내역서(최종)'!H1036</f>
        <v>30473</v>
      </c>
      <c r="T124" s="13">
        <f t="shared" si="5"/>
        <v>2166</v>
      </c>
      <c r="U124" s="13">
        <f t="shared" si="6"/>
        <v>7.6518175716253927</v>
      </c>
      <c r="X124" s="25"/>
    </row>
    <row r="125" spans="12:24" ht="18" customHeight="1">
      <c r="L125" s="15"/>
      <c r="M125" s="16"/>
      <c r="N125" s="15"/>
      <c r="O125" s="16"/>
      <c r="P125" s="19" t="s">
        <v>20</v>
      </c>
      <c r="Q125" s="20" t="s">
        <v>83</v>
      </c>
      <c r="R125" s="21">
        <f>'[1]세출내역서(최종)'!G1098</f>
        <v>2880</v>
      </c>
      <c r="S125" s="21">
        <f>'[1]세출내역서(최종)'!H1098</f>
        <v>4080</v>
      </c>
      <c r="T125" s="13">
        <f t="shared" si="5"/>
        <v>1200</v>
      </c>
      <c r="U125" s="13">
        <f t="shared" si="6"/>
        <v>41.666666666666671</v>
      </c>
      <c r="X125" s="25"/>
    </row>
    <row r="126" spans="12:24" ht="18" customHeight="1">
      <c r="L126" s="15"/>
      <c r="M126" s="16"/>
      <c r="N126" s="14" t="s">
        <v>20</v>
      </c>
      <c r="O126" s="17" t="s">
        <v>114</v>
      </c>
      <c r="P126" s="24"/>
      <c r="Q126" s="17"/>
      <c r="R126" s="12">
        <f>R127</f>
        <v>4000</v>
      </c>
      <c r="S126" s="12">
        <f>S127</f>
        <v>4000</v>
      </c>
      <c r="T126" s="13">
        <f t="shared" si="5"/>
        <v>0</v>
      </c>
      <c r="U126" s="13">
        <f t="shared" si="6"/>
        <v>0</v>
      </c>
      <c r="X126" s="25"/>
    </row>
    <row r="127" spans="12:24" ht="18" customHeight="1">
      <c r="L127" s="15"/>
      <c r="M127" s="28"/>
      <c r="N127" s="27"/>
      <c r="O127" s="28"/>
      <c r="P127" s="14" t="s">
        <v>20</v>
      </c>
      <c r="Q127" s="17" t="s">
        <v>62</v>
      </c>
      <c r="R127" s="12">
        <f>'[1]세출내역서(최종)'!G1104</f>
        <v>4000</v>
      </c>
      <c r="S127" s="12">
        <f>'[1]세출내역서(최종)'!H1104</f>
        <v>4000</v>
      </c>
      <c r="T127" s="13">
        <f t="shared" si="5"/>
        <v>0</v>
      </c>
      <c r="U127" s="13">
        <f t="shared" si="6"/>
        <v>0</v>
      </c>
      <c r="X127" s="25"/>
    </row>
    <row r="128" spans="12:24" ht="18" customHeight="1">
      <c r="L128" s="15"/>
      <c r="M128" s="16"/>
      <c r="N128" s="14" t="s">
        <v>20</v>
      </c>
      <c r="O128" s="17" t="s">
        <v>114</v>
      </c>
      <c r="P128" s="24"/>
      <c r="Q128" s="17" t="s">
        <v>115</v>
      </c>
      <c r="R128" s="12">
        <f>R129</f>
        <v>19186</v>
      </c>
      <c r="S128" s="12">
        <f>S129</f>
        <v>13743</v>
      </c>
      <c r="T128" s="13">
        <f t="shared" si="5"/>
        <v>-5443</v>
      </c>
      <c r="U128" s="13">
        <f t="shared" si="6"/>
        <v>-28.369644532471593</v>
      </c>
      <c r="X128" s="25"/>
    </row>
    <row r="129" spans="12:24" ht="18" customHeight="1">
      <c r="L129" s="27"/>
      <c r="M129" s="28"/>
      <c r="N129" s="27"/>
      <c r="O129" s="28"/>
      <c r="P129" s="14" t="s">
        <v>20</v>
      </c>
      <c r="Q129" s="17" t="s">
        <v>62</v>
      </c>
      <c r="R129" s="12">
        <f>'[1]세출내역서(최종)'!G1111</f>
        <v>19186</v>
      </c>
      <c r="S129" s="12">
        <f>'[1]세출내역서(최종)'!H1111</f>
        <v>13743</v>
      </c>
      <c r="T129" s="13">
        <f t="shared" si="5"/>
        <v>-5443</v>
      </c>
      <c r="U129" s="13">
        <f t="shared" si="6"/>
        <v>-28.369644532471593</v>
      </c>
      <c r="X129" s="25"/>
    </row>
    <row r="130" spans="12:24" ht="18" customHeight="1">
      <c r="L130" s="14"/>
      <c r="M130" s="17" t="s">
        <v>116</v>
      </c>
      <c r="N130" s="24"/>
      <c r="O130" s="17"/>
      <c r="P130" s="24"/>
      <c r="Q130" s="17"/>
      <c r="R130" s="12">
        <f>R131</f>
        <v>6304</v>
      </c>
      <c r="S130" s="12">
        <f>S131</f>
        <v>15528</v>
      </c>
      <c r="T130" s="13">
        <f t="shared" si="5"/>
        <v>9224</v>
      </c>
      <c r="U130" s="13">
        <f t="shared" si="6"/>
        <v>146.31979695431471</v>
      </c>
      <c r="X130" s="25"/>
    </row>
    <row r="131" spans="12:24" ht="18" customHeight="1">
      <c r="L131" s="26"/>
      <c r="M131" s="17"/>
      <c r="N131" s="14"/>
      <c r="O131" s="17" t="s">
        <v>116</v>
      </c>
      <c r="P131" s="24"/>
      <c r="Q131" s="17"/>
      <c r="R131" s="12">
        <f>R132</f>
        <v>6304</v>
      </c>
      <c r="S131" s="12">
        <f>S132</f>
        <v>15528</v>
      </c>
      <c r="T131" s="13">
        <f t="shared" si="5"/>
        <v>9224</v>
      </c>
      <c r="U131" s="13">
        <f t="shared" si="6"/>
        <v>146.31979695431471</v>
      </c>
      <c r="X131" s="25"/>
    </row>
    <row r="132" spans="12:24" ht="18" customHeight="1">
      <c r="L132" s="27"/>
      <c r="M132" s="28"/>
      <c r="N132" s="27"/>
      <c r="O132" s="28"/>
      <c r="P132" s="30"/>
      <c r="Q132" s="28" t="s">
        <v>117</v>
      </c>
      <c r="R132" s="31">
        <f>'[1]세출내역서(최종)'!G1119</f>
        <v>6304</v>
      </c>
      <c r="S132" s="31">
        <f>'[1]세출내역서(최종)'!H1119</f>
        <v>15528</v>
      </c>
      <c r="T132" s="13">
        <f t="shared" si="5"/>
        <v>9224</v>
      </c>
      <c r="U132" s="13">
        <f t="shared" si="6"/>
        <v>146.31979695431471</v>
      </c>
      <c r="X132" s="25"/>
    </row>
    <row r="133" spans="12:24" ht="18" customHeight="1">
      <c r="X133" s="25"/>
    </row>
    <row r="134" spans="12:24" ht="18" customHeight="1">
      <c r="X134" s="25"/>
    </row>
    <row r="135" spans="12:24" ht="18" customHeight="1">
      <c r="X135" s="25"/>
    </row>
    <row r="136" spans="12:24" ht="18" customHeight="1">
      <c r="X136" s="25"/>
    </row>
    <row r="137" spans="12:24" ht="18" customHeight="1">
      <c r="X137" s="25"/>
    </row>
    <row r="138" spans="12:24" ht="18" customHeight="1">
      <c r="X138" s="25"/>
    </row>
    <row r="139" spans="12:24" ht="18" customHeight="1">
      <c r="X139" s="25"/>
    </row>
    <row r="140" spans="12:24" ht="18" customHeight="1">
      <c r="X140" s="22"/>
    </row>
  </sheetData>
  <mergeCells count="34">
    <mergeCell ref="B24:F24"/>
    <mergeCell ref="D25:F25"/>
    <mergeCell ref="B27:F27"/>
    <mergeCell ref="D28:F28"/>
    <mergeCell ref="B12:F12"/>
    <mergeCell ref="D13:F13"/>
    <mergeCell ref="B17:F17"/>
    <mergeCell ref="D18:F18"/>
    <mergeCell ref="B21:F21"/>
    <mergeCell ref="D22:F22"/>
    <mergeCell ref="A6:F6"/>
    <mergeCell ref="L6:Q6"/>
    <mergeCell ref="B7:F7"/>
    <mergeCell ref="M7:Q7"/>
    <mergeCell ref="D8:F8"/>
    <mergeCell ref="O8:Q8"/>
    <mergeCell ref="S4:S5"/>
    <mergeCell ref="T4:U4"/>
    <mergeCell ref="A5:B5"/>
    <mergeCell ref="C5:D5"/>
    <mergeCell ref="E5:F5"/>
    <mergeCell ref="L5:M5"/>
    <mergeCell ref="N5:O5"/>
    <mergeCell ref="P5:Q5"/>
    <mergeCell ref="A1:U1"/>
    <mergeCell ref="A2:U2"/>
    <mergeCell ref="A3:F3"/>
    <mergeCell ref="T3:U3"/>
    <mergeCell ref="A4:F4"/>
    <mergeCell ref="G4:G5"/>
    <mergeCell ref="H4:H5"/>
    <mergeCell ref="I4:J4"/>
    <mergeCell ref="L4:Q4"/>
    <mergeCell ref="R4:R5"/>
  </mergeCells>
  <phoneticPr fontId="2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세입세출총괄</vt:lpstr>
      <vt:lpstr>세입세출총괄!Print_Area</vt:lpstr>
      <vt:lpstr>세입세출총괄!Print_Titles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2021-01-04T02:16:33Z</dcterms:created>
  <dcterms:modified xsi:type="dcterms:W3CDTF">2021-01-04T02:16:50Z</dcterms:modified>
</cp:coreProperties>
</file>