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2023 예산\아이돌봄지원사업\2023년 3월 제출\"/>
    </mc:Choice>
  </mc:AlternateContent>
  <xr:revisionPtr revIDLastSave="0" documentId="13_ncr:1_{74B02AC1-3FF0-4BE4-9617-1D111AC4260E}" xr6:coauthVersionLast="47" xr6:coauthVersionMax="47" xr10:uidLastSave="{00000000-0000-0000-0000-000000000000}"/>
  <bookViews>
    <workbookView xWindow="45" yWindow="870" windowWidth="14775" windowHeight="13830" xr2:uid="{6553EC88-8DCB-49A8-B32C-B03E68471748}"/>
  </bookViews>
  <sheets>
    <sheet name="1.세입세출예산 공고" sheetId="1" r:id="rId1"/>
    <sheet name="2. 세입세출총괄표" sheetId="2" r:id="rId2"/>
  </sheets>
  <definedNames>
    <definedName name="_xlnm.Print_Area" localSheetId="1">'2. 세입세출총괄표'!$A$1:$J$36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I35" i="2"/>
  <c r="H35" i="2"/>
  <c r="H36" i="2" s="1"/>
  <c r="J36" i="2" s="1"/>
  <c r="J34" i="2"/>
  <c r="H33" i="2"/>
  <c r="I32" i="2"/>
  <c r="I33" i="2" s="1"/>
  <c r="H32" i="2"/>
  <c r="J32" i="2" s="1"/>
  <c r="J31" i="2"/>
  <c r="J30" i="2"/>
  <c r="J29" i="2"/>
  <c r="J28" i="2"/>
  <c r="J27" i="2"/>
  <c r="J26" i="2"/>
  <c r="J25" i="2"/>
  <c r="J24" i="2"/>
  <c r="J23" i="2"/>
  <c r="J22" i="2"/>
  <c r="I20" i="2"/>
  <c r="H20" i="2"/>
  <c r="J20" i="2" s="1"/>
  <c r="J19" i="2"/>
  <c r="J18" i="2"/>
  <c r="J17" i="2"/>
  <c r="J16" i="2"/>
  <c r="J15" i="2"/>
  <c r="E15" i="2"/>
  <c r="I14" i="2"/>
  <c r="I21" i="2" s="1"/>
  <c r="I6" i="2" s="1"/>
  <c r="H14" i="2"/>
  <c r="H21" i="2" s="1"/>
  <c r="E14" i="2"/>
  <c r="J13" i="2"/>
  <c r="E13" i="2"/>
  <c r="J12" i="2"/>
  <c r="I12" i="2"/>
  <c r="H12" i="2"/>
  <c r="E12" i="2"/>
  <c r="J11" i="2"/>
  <c r="D11" i="2"/>
  <c r="C11" i="2"/>
  <c r="C6" i="2" s="1"/>
  <c r="J10" i="2"/>
  <c r="E10" i="2"/>
  <c r="J9" i="2"/>
  <c r="E9" i="2"/>
  <c r="J8" i="2"/>
  <c r="E8" i="2"/>
  <c r="J7" i="2"/>
  <c r="E7" i="2"/>
  <c r="E11" i="2" s="1"/>
  <c r="E6" i="2" s="1"/>
  <c r="D6" i="2"/>
  <c r="E15" i="1"/>
  <c r="E14" i="1"/>
  <c r="J13" i="1"/>
  <c r="E13" i="1"/>
  <c r="J12" i="1"/>
  <c r="E12" i="1"/>
  <c r="J11" i="1"/>
  <c r="D11" i="1"/>
  <c r="C11" i="1"/>
  <c r="I10" i="1"/>
  <c r="I6" i="1" s="1"/>
  <c r="H10" i="1"/>
  <c r="E10" i="1"/>
  <c r="J9" i="1"/>
  <c r="E9" i="1"/>
  <c r="J8" i="1"/>
  <c r="E8" i="1"/>
  <c r="J7" i="1"/>
  <c r="J10" i="1" s="1"/>
  <c r="J6" i="1" s="1"/>
  <c r="E7" i="1"/>
  <c r="E11" i="1" s="1"/>
  <c r="E6" i="1" s="1"/>
  <c r="H6" i="1"/>
  <c r="D6" i="1"/>
  <c r="C6" i="1"/>
  <c r="J21" i="2" l="1"/>
  <c r="H6" i="2"/>
  <c r="J6" i="2" s="1"/>
  <c r="J33" i="2"/>
  <c r="J14" i="2"/>
  <c r="J35" i="2"/>
</calcChain>
</file>

<file path=xl/sharedStrings.xml><?xml version="1.0" encoding="utf-8"?>
<sst xmlns="http://schemas.openxmlformats.org/spreadsheetml/2006/main" count="108" uniqueCount="76">
  <si>
    <t>2023 동작구 아이돌봄지원사업 세입·세출 예산 공고</t>
    <phoneticPr fontId="5" type="noConversion"/>
  </si>
  <si>
    <t>사회복지법인 및 사회복지시설 재무회계규칙 제 10조 4항에 의거하여 2023년도 동작구아이돌봄지원사업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</si>
  <si>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</si>
  <si>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</si>
  <si>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</si>
  <si>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</si>
  <si>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</si>
  <si>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</si>
  <si>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</si>
  <si>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</si>
  <si>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</si>
  <si>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</si>
  <si>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</si>
  <si>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</si>
  <si>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</si>
  <si>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</si>
  <si>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</si>
  <si>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</si>
  <si>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</si>
  <si>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</si>
  <si>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사무비 합계</t>
    <phoneticPr fontId="13" type="noConversion"/>
  </si>
  <si>
    <t>보조금 합계</t>
    <phoneticPr fontId="13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</si>
  <si>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</si>
  <si>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</si>
  <si>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</si>
  <si>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</si>
  <si>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</si>
  <si>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</si>
  <si>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</si>
  <si>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</si>
  <si>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</si>
  <si>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</si>
  <si>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</si>
  <si>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</si>
  <si>
    <t>d</t>
    <phoneticPr fontId="13" type="noConversion"/>
  </si>
  <si>
    <t>2. 2023년 동작구 아이돌봄지원사업 세입·세출 총괄표</t>
    <phoneticPr fontId="5" type="noConversion"/>
  </si>
  <si>
    <t>세         입</t>
    <phoneticPr fontId="5" type="noConversion"/>
  </si>
  <si>
    <t>세         출</t>
    <phoneticPr fontId="5" type="noConversion"/>
  </si>
  <si>
    <t>2023년</t>
    <phoneticPr fontId="5" type="noConversion"/>
  </si>
  <si>
    <t xml:space="preserve">2022년 </t>
    <phoneticPr fontId="5" type="noConversion"/>
  </si>
  <si>
    <t>항</t>
  </si>
  <si>
    <t>목</t>
  </si>
  <si>
    <t>2023년</t>
    <phoneticPr fontId="4" type="noConversion"/>
  </si>
  <si>
    <t>2022년</t>
    <phoneticPr fontId="4" type="noConversion"/>
  </si>
  <si>
    <t>증감</t>
    <phoneticPr fontId="4" type="noConversion"/>
  </si>
  <si>
    <t>인건비</t>
  </si>
  <si>
    <t>급여</t>
  </si>
  <si>
    <t>제수당</t>
  </si>
  <si>
    <t>퇴직금 및 퇴직적립금</t>
  </si>
  <si>
    <t>사회보험부담금</t>
  </si>
  <si>
    <t>합 계</t>
    <phoneticPr fontId="4" type="noConversion"/>
  </si>
  <si>
    <t>기타후생경비</t>
  </si>
  <si>
    <t>[항 소계]</t>
    <phoneticPr fontId="4" type="noConversion"/>
  </si>
  <si>
    <t>업무추진비</t>
  </si>
  <si>
    <t>기관운영비</t>
  </si>
  <si>
    <t>[항 소계]</t>
  </si>
  <si>
    <t>기타잡수입</t>
    <phoneticPr fontId="5" type="noConversion"/>
  </si>
  <si>
    <t>운영비</t>
  </si>
  <si>
    <t>여비</t>
  </si>
  <si>
    <t>수용비 및 수수료</t>
  </si>
  <si>
    <t>공공요금</t>
  </si>
  <si>
    <t>제세공과금</t>
  </si>
  <si>
    <t>기타운영비</t>
  </si>
  <si>
    <t>[관 소계]</t>
  </si>
  <si>
    <t>사업비</t>
  </si>
  <si>
    <t>돌보미활동수당</t>
    <phoneticPr fontId="4" type="noConversion"/>
  </si>
  <si>
    <t>돌보미보험료</t>
    <phoneticPr fontId="4" type="noConversion"/>
  </si>
  <si>
    <t>돌보미교육비</t>
    <phoneticPr fontId="4" type="noConversion"/>
  </si>
  <si>
    <t>관리수당</t>
    <phoneticPr fontId="4" type="noConversion"/>
  </si>
  <si>
    <t>시간제수당</t>
    <phoneticPr fontId="4" type="noConversion"/>
  </si>
  <si>
    <t>영아종일제수당</t>
    <phoneticPr fontId="4" type="noConversion"/>
  </si>
  <si>
    <t>예방접종비</t>
    <phoneticPr fontId="4" type="noConversion"/>
  </si>
  <si>
    <t>특화교육</t>
    <phoneticPr fontId="4" type="noConversion"/>
  </si>
  <si>
    <t>한부모수당</t>
    <phoneticPr fontId="4" type="noConversion"/>
  </si>
  <si>
    <t>서로돌봄지원사업</t>
    <phoneticPr fontId="4" type="noConversion"/>
  </si>
  <si>
    <t>잡지출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</si>
</sst>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1"/>
      <color theme="1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2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41" fontId="7" fillId="2" borderId="2" xfId="3" applyFont="1" applyFill="1" applyBorder="1" applyAlignment="1">
      <alignment horizontal="center" vertical="center"/>
    </xf>
    <xf numFmtId="41" fontId="7" fillId="2" borderId="4" xfId="3" applyFont="1" applyFill="1" applyBorder="1" applyAlignment="1">
      <alignment horizontal="center" vertical="center"/>
    </xf>
    <xf numFmtId="41" fontId="7" fillId="2" borderId="5" xfId="3" applyFont="1" applyFill="1" applyBorder="1" applyAlignment="1">
      <alignment horizontal="center" vertical="center" wrapText="1"/>
    </xf>
    <xf numFmtId="41" fontId="7" fillId="2" borderId="6" xfId="3" applyFont="1" applyFill="1" applyBorder="1" applyAlignment="1">
      <alignment horizontal="center" vertical="center" wrapText="1"/>
    </xf>
    <xf numFmtId="41" fontId="7" fillId="3" borderId="2" xfId="3" applyFont="1" applyFill="1" applyBorder="1" applyAlignment="1">
      <alignment horizontal="center" vertical="center"/>
    </xf>
    <xf numFmtId="41" fontId="7" fillId="3" borderId="4" xfId="3" applyFont="1" applyFill="1" applyBorder="1" applyAlignment="1">
      <alignment horizontal="center" vertical="center"/>
    </xf>
    <xf numFmtId="41" fontId="7" fillId="3" borderId="5" xfId="3" applyFont="1" applyFill="1" applyBorder="1" applyAlignment="1">
      <alignment horizontal="center" vertical="center" wrapText="1"/>
    </xf>
    <xf numFmtId="41" fontId="7" fillId="3" borderId="6" xfId="3" applyFont="1" applyFill="1" applyBorder="1" applyAlignment="1">
      <alignment horizontal="center" vertical="center" wrapText="1"/>
    </xf>
    <xf numFmtId="41" fontId="7" fillId="4" borderId="7" xfId="3" applyFont="1" applyFill="1" applyBorder="1" applyAlignment="1">
      <alignment horizontal="center" vertical="center"/>
    </xf>
    <xf numFmtId="41" fontId="7" fillId="4" borderId="6" xfId="3" applyFont="1" applyFill="1" applyBorder="1" applyAlignment="1">
      <alignment horizontal="center" vertical="center"/>
    </xf>
    <xf numFmtId="41" fontId="7" fillId="4" borderId="2" xfId="3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 shrinkToFit="1"/>
    </xf>
    <xf numFmtId="41" fontId="8" fillId="0" borderId="4" xfId="3" applyFont="1" applyFill="1" applyBorder="1" applyAlignment="1">
      <alignment horizontal="center" vertical="center"/>
    </xf>
    <xf numFmtId="41" fontId="8" fillId="0" borderId="7" xfId="3" applyFont="1" applyBorder="1" applyAlignment="1">
      <alignment vertical="center"/>
    </xf>
    <xf numFmtId="176" fontId="10" fillId="0" borderId="8" xfId="4" applyNumberFormat="1" applyFont="1" applyBorder="1" applyAlignment="1">
      <alignment vertical="center"/>
    </xf>
    <xf numFmtId="41" fontId="8" fillId="0" borderId="2" xfId="3" applyFont="1" applyFill="1" applyBorder="1" applyAlignment="1">
      <alignment horizontal="center" vertical="center"/>
    </xf>
    <xf numFmtId="41" fontId="11" fillId="0" borderId="2" xfId="3" applyFont="1" applyBorder="1" applyAlignment="1">
      <alignment horizontal="center" vertical="center"/>
    </xf>
    <xf numFmtId="41" fontId="8" fillId="0" borderId="4" xfId="3" applyFont="1" applyFill="1" applyBorder="1" applyAlignment="1">
      <alignment horizontal="center" vertical="center" shrinkToFit="1"/>
    </xf>
    <xf numFmtId="41" fontId="8" fillId="0" borderId="7" xfId="3" applyFont="1" applyFill="1" applyBorder="1" applyAlignment="1">
      <alignment horizontal="center" vertical="center"/>
    </xf>
    <xf numFmtId="41" fontId="8" fillId="0" borderId="6" xfId="3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41" fontId="12" fillId="5" borderId="7" xfId="2" applyNumberFormat="1" applyFont="1" applyFill="1" applyBorder="1">
      <alignment vertical="center"/>
    </xf>
    <xf numFmtId="41" fontId="12" fillId="5" borderId="6" xfId="2" applyNumberFormat="1" applyFont="1" applyFill="1" applyBorder="1">
      <alignment vertical="center"/>
    </xf>
    <xf numFmtId="41" fontId="12" fillId="5" borderId="2" xfId="2" applyNumberFormat="1" applyFont="1" applyFill="1" applyBorder="1">
      <alignment vertical="center"/>
    </xf>
    <xf numFmtId="41" fontId="12" fillId="0" borderId="7" xfId="3" applyFont="1" applyBorder="1" applyAlignment="1">
      <alignment horizontal="center" vertical="center"/>
    </xf>
    <xf numFmtId="41" fontId="12" fillId="0" borderId="6" xfId="3" applyFont="1" applyBorder="1" applyAlignment="1">
      <alignment horizontal="center" vertical="center"/>
    </xf>
    <xf numFmtId="41" fontId="12" fillId="0" borderId="7" xfId="3" applyFont="1" applyBorder="1" applyAlignment="1">
      <alignment vertical="center"/>
    </xf>
    <xf numFmtId="176" fontId="12" fillId="0" borderId="6" xfId="4" applyNumberFormat="1" applyFont="1" applyBorder="1" applyAlignment="1">
      <alignment vertical="center"/>
    </xf>
    <xf numFmtId="41" fontId="8" fillId="0" borderId="9" xfId="3" applyFont="1" applyFill="1" applyBorder="1" applyAlignment="1">
      <alignment horizontal="center" vertical="center"/>
    </xf>
    <xf numFmtId="41" fontId="8" fillId="0" borderId="7" xfId="3" applyFont="1" applyBorder="1">
      <alignment vertical="center"/>
    </xf>
    <xf numFmtId="41" fontId="8" fillId="0" borderId="6" xfId="1" applyNumberFormat="1" applyFont="1" applyBorder="1">
      <alignment vertical="center"/>
    </xf>
    <xf numFmtId="0" fontId="12" fillId="0" borderId="0" xfId="2" applyFont="1">
      <alignment vertical="center"/>
    </xf>
    <xf numFmtId="41" fontId="12" fillId="0" borderId="9" xfId="3" applyFont="1" applyBorder="1">
      <alignment vertical="center"/>
    </xf>
    <xf numFmtId="41" fontId="12" fillId="0" borderId="6" xfId="3" applyFont="1" applyBorder="1">
      <alignment vertical="center"/>
    </xf>
    <xf numFmtId="0" fontId="14" fillId="0" borderId="0" xfId="1" applyFont="1" applyAlignment="1">
      <alignment horizontal="left" vertical="center"/>
    </xf>
    <xf numFmtId="41" fontId="14" fillId="0" borderId="0" xfId="5" applyFont="1" applyAlignment="1">
      <alignment horizontal="left" vertical="center"/>
    </xf>
    <xf numFmtId="0" fontId="10" fillId="0" borderId="0" xfId="1" applyFont="1">
      <alignment vertical="center"/>
    </xf>
    <xf numFmtId="41" fontId="10" fillId="0" borderId="0" xfId="5" applyFont="1" applyAlignment="1">
      <alignment vertical="center" shrinkToFit="1"/>
    </xf>
    <xf numFmtId="41" fontId="10" fillId="0" borderId="0" xfId="5" applyFont="1" applyAlignment="1">
      <alignment horizontal="center" vertical="center" shrinkToFit="1"/>
    </xf>
    <xf numFmtId="0" fontId="14" fillId="6" borderId="2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41" fontId="14" fillId="7" borderId="2" xfId="5" applyFont="1" applyFill="1" applyBorder="1" applyAlignment="1">
      <alignment horizontal="center" vertical="center" wrapText="1"/>
    </xf>
    <xf numFmtId="41" fontId="14" fillId="7" borderId="4" xfId="5" applyFont="1" applyFill="1" applyBorder="1" applyAlignment="1">
      <alignment horizontal="center" vertical="center" wrapText="1"/>
    </xf>
    <xf numFmtId="41" fontId="14" fillId="7" borderId="5" xfId="5" applyFont="1" applyFill="1" applyBorder="1" applyAlignment="1">
      <alignment horizontal="center" vertical="center" wrapText="1"/>
    </xf>
    <xf numFmtId="41" fontId="14" fillId="7" borderId="6" xfId="5" applyFont="1" applyFill="1" applyBorder="1" applyAlignment="1">
      <alignment horizontal="center" vertical="center"/>
    </xf>
    <xf numFmtId="41" fontId="14" fillId="7" borderId="2" xfId="5" applyFont="1" applyFill="1" applyBorder="1" applyAlignment="1">
      <alignment horizontal="center" vertical="center"/>
    </xf>
    <xf numFmtId="41" fontId="14" fillId="0" borderId="7" xfId="1" applyNumberFormat="1" applyFont="1" applyBorder="1">
      <alignment vertical="center"/>
    </xf>
    <xf numFmtId="41" fontId="14" fillId="0" borderId="6" xfId="1" applyNumberFormat="1" applyFont="1" applyBorder="1">
      <alignment vertical="center"/>
    </xf>
    <xf numFmtId="41" fontId="14" fillId="0" borderId="4" xfId="1" applyNumberFormat="1" applyFont="1" applyBorder="1">
      <alignment vertical="center"/>
    </xf>
    <xf numFmtId="41" fontId="14" fillId="0" borderId="7" xfId="5" applyFont="1" applyBorder="1" applyAlignment="1">
      <alignment horizontal="right" vertical="center" wrapText="1"/>
    </xf>
    <xf numFmtId="41" fontId="14" fillId="0" borderId="6" xfId="5" applyFont="1" applyBorder="1" applyAlignment="1">
      <alignment horizontal="right" vertical="center" wrapText="1"/>
    </xf>
    <xf numFmtId="41" fontId="14" fillId="0" borderId="2" xfId="5" applyFont="1" applyBorder="1" applyAlignment="1">
      <alignment horizontal="right" vertical="center"/>
    </xf>
    <xf numFmtId="41" fontId="0" fillId="0" borderId="0" xfId="5" applyFont="1">
      <alignment vertical="center"/>
    </xf>
    <xf numFmtId="41" fontId="10" fillId="0" borderId="14" xfId="5" applyFont="1" applyFill="1" applyBorder="1" applyAlignment="1">
      <alignment horizontal="left" vertical="center"/>
    </xf>
    <xf numFmtId="176" fontId="10" fillId="0" borderId="15" xfId="4" applyNumberFormat="1" applyFont="1" applyBorder="1" applyAlignment="1">
      <alignment vertical="center"/>
    </xf>
    <xf numFmtId="176" fontId="10" fillId="0" borderId="16" xfId="4" applyNumberFormat="1" applyFont="1" applyBorder="1" applyAlignment="1">
      <alignment vertical="center"/>
    </xf>
    <xf numFmtId="41" fontId="10" fillId="0" borderId="14" xfId="5" applyFont="1" applyFill="1" applyBorder="1" applyAlignment="1">
      <alignment horizontal="center" vertical="center"/>
    </xf>
    <xf numFmtId="41" fontId="10" fillId="0" borderId="2" xfId="5" applyFont="1" applyBorder="1" applyAlignment="1">
      <alignment horizontal="left" vertical="center" wrapText="1"/>
    </xf>
    <xf numFmtId="41" fontId="10" fillId="0" borderId="4" xfId="5" applyFont="1" applyFill="1" applyBorder="1" applyAlignment="1">
      <alignment horizontal="left" vertical="center" wrapText="1"/>
    </xf>
    <xf numFmtId="176" fontId="15" fillId="0" borderId="17" xfId="0" applyNumberFormat="1" applyFont="1" applyBorder="1" applyAlignment="1">
      <alignment horizontal="right" vertical="center" wrapText="1"/>
    </xf>
    <xf numFmtId="176" fontId="15" fillId="0" borderId="18" xfId="0" applyNumberFormat="1" applyFont="1" applyBorder="1" applyAlignment="1">
      <alignment horizontal="right" vertical="center" wrapText="1"/>
    </xf>
    <xf numFmtId="41" fontId="10" fillId="0" borderId="2" xfId="5" applyFont="1" applyFill="1" applyBorder="1">
      <alignment vertical="center"/>
    </xf>
    <xf numFmtId="41" fontId="10" fillId="0" borderId="2" xfId="5" applyFont="1" applyFill="1" applyBorder="1" applyAlignment="1">
      <alignment horizontal="left" vertical="center" shrinkToFit="1"/>
    </xf>
    <xf numFmtId="41" fontId="10" fillId="0" borderId="4" xfId="5" applyFont="1" applyFill="1" applyBorder="1" applyAlignment="1">
      <alignment horizontal="left" vertical="center"/>
    </xf>
    <xf numFmtId="176" fontId="10" fillId="0" borderId="7" xfId="4" applyNumberFormat="1" applyFont="1" applyBorder="1" applyAlignment="1">
      <alignment vertical="center"/>
    </xf>
    <xf numFmtId="176" fontId="10" fillId="0" borderId="6" xfId="4" applyNumberFormat="1" applyFont="1" applyBorder="1" applyAlignment="1">
      <alignment vertical="center"/>
    </xf>
    <xf numFmtId="176" fontId="15" fillId="0" borderId="19" xfId="0" applyNumberFormat="1" applyFont="1" applyBorder="1" applyAlignment="1">
      <alignment horizontal="right" vertical="center" wrapText="1"/>
    </xf>
    <xf numFmtId="176" fontId="15" fillId="0" borderId="20" xfId="0" applyNumberFormat="1" applyFont="1" applyBorder="1" applyAlignment="1">
      <alignment horizontal="right" vertical="center" wrapText="1"/>
    </xf>
    <xf numFmtId="41" fontId="10" fillId="0" borderId="7" xfId="5" applyFont="1" applyFill="1" applyBorder="1" applyAlignment="1">
      <alignment horizontal="center" vertical="center"/>
    </xf>
    <xf numFmtId="41" fontId="10" fillId="2" borderId="4" xfId="5" applyFont="1" applyFill="1" applyBorder="1" applyAlignment="1">
      <alignment horizontal="left" vertical="center" shrinkToFit="1"/>
    </xf>
    <xf numFmtId="41" fontId="10" fillId="2" borderId="7" xfId="5" applyFont="1" applyFill="1" applyBorder="1" applyAlignment="1">
      <alignment horizontal="center" vertical="center"/>
    </xf>
    <xf numFmtId="41" fontId="10" fillId="2" borderId="6" xfId="5" applyFont="1" applyFill="1" applyBorder="1" applyAlignment="1">
      <alignment horizontal="center" vertical="center"/>
    </xf>
    <xf numFmtId="41" fontId="10" fillId="2" borderId="4" xfId="5" applyFont="1" applyFill="1" applyBorder="1" applyAlignment="1">
      <alignment horizontal="center" vertical="center"/>
    </xf>
    <xf numFmtId="41" fontId="10" fillId="0" borderId="4" xfId="5" applyFont="1" applyFill="1" applyBorder="1" applyAlignment="1">
      <alignment horizontal="left" vertical="center" shrinkToFit="1"/>
    </xf>
    <xf numFmtId="41" fontId="10" fillId="0" borderId="6" xfId="5" applyFont="1" applyFill="1" applyBorder="1" applyAlignment="1">
      <alignment horizontal="center" vertical="center"/>
    </xf>
    <xf numFmtId="41" fontId="10" fillId="8" borderId="4" xfId="5" applyFont="1" applyFill="1" applyBorder="1" applyAlignment="1">
      <alignment horizontal="left" vertical="center" wrapText="1"/>
    </xf>
    <xf numFmtId="41" fontId="10" fillId="8" borderId="7" xfId="5" applyFont="1" applyFill="1" applyBorder="1" applyAlignment="1">
      <alignment horizontal="right" vertical="center" wrapText="1"/>
    </xf>
    <xf numFmtId="41" fontId="10" fillId="8" borderId="6" xfId="5" applyFont="1" applyFill="1" applyBorder="1" applyAlignment="1">
      <alignment horizontal="right" vertical="center" wrapText="1"/>
    </xf>
    <xf numFmtId="41" fontId="10" fillId="8" borderId="2" xfId="5" applyFont="1" applyFill="1" applyBorder="1">
      <alignment vertical="center"/>
    </xf>
    <xf numFmtId="176" fontId="16" fillId="0" borderId="7" xfId="4" applyNumberFormat="1" applyFont="1" applyBorder="1" applyAlignment="1">
      <alignment vertical="center"/>
    </xf>
    <xf numFmtId="176" fontId="16" fillId="0" borderId="6" xfId="4" applyNumberFormat="1" applyFont="1" applyBorder="1" applyAlignment="1">
      <alignment vertical="center"/>
    </xf>
    <xf numFmtId="41" fontId="10" fillId="0" borderId="7" xfId="1" applyNumberFormat="1" applyFont="1" applyBorder="1">
      <alignment vertical="center"/>
    </xf>
    <xf numFmtId="41" fontId="10" fillId="0" borderId="6" xfId="1" applyNumberFormat="1" applyFont="1" applyBorder="1">
      <alignment vertical="center"/>
    </xf>
    <xf numFmtId="41" fontId="16" fillId="0" borderId="9" xfId="5" applyFont="1" applyBorder="1">
      <alignment vertical="center"/>
    </xf>
    <xf numFmtId="41" fontId="16" fillId="0" borderId="6" xfId="5" applyFont="1" applyBorder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14" fillId="0" borderId="0" xfId="1" applyFont="1" applyAlignment="1">
      <alignment horizontal="center" vertical="center" shrinkToFit="1"/>
    </xf>
    <xf numFmtId="41" fontId="10" fillId="0" borderId="0" xfId="1" applyNumberFormat="1" applyFont="1">
      <alignment vertical="center"/>
    </xf>
    <xf numFmtId="0" fontId="10" fillId="0" borderId="0" xfId="1" applyFont="1" applyAlignment="1">
      <alignment horizontal="center" vertical="center" shrinkToFit="1"/>
    </xf>
    <xf numFmtId="176" fontId="10" fillId="0" borderId="0" xfId="4" applyNumberFormat="1" applyFont="1" applyAlignment="1">
      <alignment vertical="center"/>
    </xf>
    <xf numFmtId="41" fontId="10" fillId="0" borderId="0" xfId="1" applyNumberFormat="1" applyFont="1" applyAlignment="1">
      <alignment horizontal="right" vertical="center"/>
    </xf>
    <xf numFmtId="176" fontId="16" fillId="0" borderId="0" xfId="4" applyNumberFormat="1" applyFont="1" applyAlignment="1">
      <alignment vertical="center"/>
    </xf>
    <xf numFmtId="41" fontId="10" fillId="8" borderId="2" xfId="5" applyFont="1" applyFill="1" applyBorder="1" applyAlignment="1">
      <alignment horizontal="left" vertical="center" wrapText="1"/>
    </xf>
    <xf numFmtId="0" fontId="10" fillId="0" borderId="0" xfId="1" applyFont="1" applyAlignment="1">
      <alignment vertical="center" shrinkToFit="1"/>
    </xf>
    <xf numFmtId="41" fontId="10" fillId="0" borderId="2" xfId="5" applyFont="1" applyBorder="1">
      <alignment vertical="center"/>
    </xf>
    <xf numFmtId="41" fontId="10" fillId="8" borderId="7" xfId="6" applyFont="1" applyFill="1" applyBorder="1" applyAlignment="1">
      <alignment horizontal="right" vertical="center" wrapText="1"/>
    </xf>
    <xf numFmtId="41" fontId="10" fillId="8" borderId="6" xfId="6" applyFont="1" applyFill="1" applyBorder="1" applyAlignment="1">
      <alignment horizontal="right" vertical="center" wrapText="1"/>
    </xf>
    <xf numFmtId="41" fontId="10" fillId="8" borderId="9" xfId="5" applyFont="1" applyFill="1" applyBorder="1" applyAlignment="1">
      <alignment horizontal="right" vertical="center" wrapText="1"/>
    </xf>
    <xf numFmtId="41" fontId="16" fillId="0" borderId="0" xfId="5" applyFont="1">
      <alignment vertical="center"/>
    </xf>
    <xf numFmtId="41" fontId="7" fillId="4" borderId="2" xfId="3" applyFont="1" applyFill="1" applyBorder="1" applyAlignment="1">
      <alignment horizontal="center" vertical="center" shrinkToFit="1"/>
    </xf>
    <xf numFmtId="41" fontId="7" fillId="4" borderId="4" xfId="3" applyFont="1" applyFill="1" applyBorder="1" applyAlignment="1">
      <alignment horizontal="center" vertical="center" shrinkToFit="1"/>
    </xf>
    <xf numFmtId="41" fontId="7" fillId="0" borderId="2" xfId="3" applyFont="1" applyFill="1" applyBorder="1" applyAlignment="1">
      <alignment horizontal="center" vertical="center" shrinkToFit="1"/>
    </xf>
    <xf numFmtId="41" fontId="11" fillId="0" borderId="2" xfId="3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7" fillId="0" borderId="1" xfId="1" applyFont="1" applyBorder="1" applyAlignment="1">
      <alignment horizontal="right" vertical="center"/>
    </xf>
    <xf numFmtId="41" fontId="9" fillId="2" borderId="2" xfId="3" applyFont="1" applyFill="1" applyBorder="1" applyAlignment="1">
      <alignment horizontal="center" vertical="center"/>
    </xf>
    <xf numFmtId="41" fontId="9" fillId="2" borderId="3" xfId="3" applyFont="1" applyFill="1" applyBorder="1" applyAlignment="1">
      <alignment horizontal="center" vertical="center"/>
    </xf>
    <xf numFmtId="41" fontId="9" fillId="3" borderId="2" xfId="3" applyFont="1" applyFill="1" applyBorder="1" applyAlignment="1">
      <alignment horizontal="center" vertical="center"/>
    </xf>
    <xf numFmtId="41" fontId="9" fillId="3" borderId="3" xfId="3" applyFont="1" applyFill="1" applyBorder="1" applyAlignment="1">
      <alignment horizontal="center" vertical="center"/>
    </xf>
    <xf numFmtId="41" fontId="10" fillId="0" borderId="13" xfId="5" applyFont="1" applyFill="1" applyBorder="1" applyAlignment="1">
      <alignment horizontal="left" vertical="center" shrinkToFit="1"/>
    </xf>
    <xf numFmtId="41" fontId="10" fillId="0" borderId="2" xfId="5" applyFont="1" applyFill="1" applyBorder="1" applyAlignment="1">
      <alignment horizontal="left" vertical="center" shrinkToFit="1"/>
    </xf>
    <xf numFmtId="0" fontId="14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14" fillId="0" borderId="0" xfId="1" applyFont="1" applyAlignment="1">
      <alignment horizontal="center" shrinkToFit="1"/>
    </xf>
    <xf numFmtId="41" fontId="14" fillId="0" borderId="1" xfId="5" applyFont="1" applyBorder="1" applyAlignment="1">
      <alignment horizontal="right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/>
    </xf>
    <xf numFmtId="41" fontId="14" fillId="7" borderId="10" xfId="5" applyFont="1" applyFill="1" applyBorder="1" applyAlignment="1">
      <alignment horizontal="center" vertical="center"/>
    </xf>
    <xf numFmtId="41" fontId="14" fillId="7" borderId="11" xfId="5" applyFont="1" applyFill="1" applyBorder="1" applyAlignment="1">
      <alignment horizontal="center" vertical="center"/>
    </xf>
    <xf numFmtId="41" fontId="14" fillId="7" borderId="12" xfId="5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41" fontId="14" fillId="0" borderId="2" xfId="5" applyFont="1" applyBorder="1" applyAlignment="1">
      <alignment horizontal="center" vertical="center" shrinkToFit="1"/>
    </xf>
    <xf numFmtId="41" fontId="14" fillId="0" borderId="4" xfId="5" applyFont="1" applyBorder="1" applyAlignment="1">
      <alignment horizontal="center" vertical="center" shrinkToFit="1"/>
    </xf>
  </cellXfs>
  <cellStyles count="7">
    <cellStyle name="쉼표 [0] 5" xfId="6" xr:uid="{736E1864-6D3F-4CBE-978C-2072D1B044B7}"/>
    <cellStyle name="쉼표 [0] 7" xfId="3" xr:uid="{BEAF086C-BD87-42E5-8D70-1B3CA4E23A9B}"/>
    <cellStyle name="쉼표 [0] 7 3" xfId="5" xr:uid="{3C2A157F-0779-48D7-B6EF-CDC58AB5A8A5}"/>
    <cellStyle name="표준" xfId="0" builtinId="0"/>
    <cellStyle name="표준 10 6" xfId="2" xr:uid="{30629EA1-44AF-4169-9EE7-FDD4BBC5E2AC}"/>
    <cellStyle name="표준 2 2 3" xfId="1" xr:uid="{20B13662-5528-43E2-81B2-70C1C8A90D8D}"/>
    <cellStyle name="표준 2 3" xfId="4" xr:uid="{99564359-9D0C-4DA2-86D9-C223B2A61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1628-BB43-4E45-8A21-92174E8F8ACA}">
  <sheetPr>
    <tabColor rgb="FF0070C0"/>
    <pageSetUpPr fitToPage="1"/>
  </sheetPr>
  <dimension ref="A1:J18"/>
  <sheetViews>
    <sheetView tabSelected="1" zoomScale="85" zoomScaleNormal="85" workbookViewId="0">
      <selection activeCell="H19" sqref="H19"/>
    </sheetView>
  </sheetViews>
  <sheetFormatPr defaultColWidth="8" defaultRowHeight="16.5" x14ac:dyDescent="0.3"/>
  <cols>
    <col min="1" max="1" width="14" style="1" customWidth="1"/>
    <col min="2" max="2" width="16.625" style="1" customWidth="1"/>
    <col min="3" max="6" width="15.5" style="1" customWidth="1"/>
    <col min="7" max="7" width="16.875" style="1" customWidth="1"/>
    <col min="8" max="10" width="15.875" style="1" customWidth="1"/>
    <col min="11" max="11" width="8" style="1"/>
    <col min="12" max="12" width="14.125" style="1" customWidth="1"/>
    <col min="13" max="16384" width="8" style="1"/>
  </cols>
  <sheetData>
    <row r="1" spans="1:10" ht="43.5" customHeight="1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2.25" customHeight="1" x14ac:dyDescent="0.3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2">
      <c r="A3" s="113"/>
      <c r="B3" s="113"/>
      <c r="C3" s="2"/>
      <c r="D3" s="2"/>
      <c r="E3" s="2"/>
      <c r="F3" s="3"/>
      <c r="G3" s="4"/>
      <c r="H3" s="114" t="s">
        <v>2</v>
      </c>
      <c r="I3" s="114"/>
      <c r="J3" s="114"/>
    </row>
    <row r="4" spans="1:10" ht="26.25" customHeight="1" thickBot="1" x14ac:dyDescent="0.35">
      <c r="A4" s="115" t="s">
        <v>3</v>
      </c>
      <c r="B4" s="115"/>
      <c r="C4" s="116"/>
      <c r="D4" s="115"/>
      <c r="E4" s="115"/>
      <c r="F4" s="117" t="s">
        <v>4</v>
      </c>
      <c r="G4" s="117"/>
      <c r="H4" s="118"/>
      <c r="I4" s="117"/>
      <c r="J4" s="117"/>
    </row>
    <row r="5" spans="1:10" ht="25.5" customHeight="1" x14ac:dyDescent="0.3">
      <c r="A5" s="5" t="s">
        <v>5</v>
      </c>
      <c r="B5" s="6" t="s">
        <v>6</v>
      </c>
      <c r="C5" s="7" t="s">
        <v>7</v>
      </c>
      <c r="D5" s="8" t="s">
        <v>8</v>
      </c>
      <c r="E5" s="5" t="s">
        <v>9</v>
      </c>
      <c r="F5" s="9" t="s">
        <v>5</v>
      </c>
      <c r="G5" s="10" t="s">
        <v>6</v>
      </c>
      <c r="H5" s="11" t="s">
        <v>7</v>
      </c>
      <c r="I5" s="12" t="s">
        <v>8</v>
      </c>
      <c r="J5" s="9" t="s">
        <v>9</v>
      </c>
    </row>
    <row r="6" spans="1:10" ht="25.5" customHeight="1" x14ac:dyDescent="0.3">
      <c r="A6" s="107" t="s">
        <v>10</v>
      </c>
      <c r="B6" s="108"/>
      <c r="C6" s="13">
        <f>SUM(C11:C15)</f>
        <v>3792274160</v>
      </c>
      <c r="D6" s="14">
        <f t="shared" ref="D6:E6" si="0">SUM(D11:D15)</f>
        <v>2775465413</v>
      </c>
      <c r="E6" s="15">
        <f t="shared" si="0"/>
        <v>1016808747</v>
      </c>
      <c r="F6" s="107" t="s">
        <v>10</v>
      </c>
      <c r="G6" s="108"/>
      <c r="H6" s="13">
        <f>SUM(H10:H13)</f>
        <v>3792274160</v>
      </c>
      <c r="I6" s="14">
        <f t="shared" ref="I6:J6" si="1">SUM(I10:I13)</f>
        <v>2775465413</v>
      </c>
      <c r="J6" s="15">
        <f t="shared" si="1"/>
        <v>1016808747</v>
      </c>
    </row>
    <row r="7" spans="1:10" ht="25.5" customHeight="1" x14ac:dyDescent="0.3">
      <c r="A7" s="109" t="s">
        <v>11</v>
      </c>
      <c r="B7" s="17" t="s">
        <v>12</v>
      </c>
      <c r="C7" s="18">
        <v>681330000</v>
      </c>
      <c r="D7" s="19">
        <v>506130000</v>
      </c>
      <c r="E7" s="20">
        <f t="shared" ref="E7:E10" si="2">C7-D7</f>
        <v>175200000</v>
      </c>
      <c r="F7" s="110" t="s">
        <v>13</v>
      </c>
      <c r="G7" s="22" t="s">
        <v>14</v>
      </c>
      <c r="H7" s="23">
        <v>235862260</v>
      </c>
      <c r="I7" s="24">
        <v>209520300</v>
      </c>
      <c r="J7" s="20">
        <f t="shared" ref="J7:J9" si="3">H7-I7</f>
        <v>26341960</v>
      </c>
    </row>
    <row r="8" spans="1:10" ht="25.5" customHeight="1" x14ac:dyDescent="0.3">
      <c r="A8" s="109"/>
      <c r="B8" s="17" t="s">
        <v>15</v>
      </c>
      <c r="C8" s="18">
        <v>964494000</v>
      </c>
      <c r="D8" s="19">
        <v>720720900</v>
      </c>
      <c r="E8" s="20">
        <f t="shared" si="2"/>
        <v>243773100</v>
      </c>
      <c r="F8" s="110"/>
      <c r="G8" s="22" t="s">
        <v>16</v>
      </c>
      <c r="H8" s="23">
        <v>2400000</v>
      </c>
      <c r="I8" s="24">
        <v>1132170</v>
      </c>
      <c r="J8" s="20">
        <f t="shared" si="3"/>
        <v>1267830</v>
      </c>
    </row>
    <row r="9" spans="1:10" ht="25.5" customHeight="1" x14ac:dyDescent="0.3">
      <c r="A9" s="109"/>
      <c r="B9" s="17" t="s">
        <v>17</v>
      </c>
      <c r="C9" s="18">
        <v>851990000</v>
      </c>
      <c r="D9" s="19">
        <v>641205000</v>
      </c>
      <c r="E9" s="20">
        <f t="shared" si="2"/>
        <v>210785000</v>
      </c>
      <c r="F9" s="110"/>
      <c r="G9" s="22" t="s">
        <v>18</v>
      </c>
      <c r="H9" s="23">
        <v>11778660</v>
      </c>
      <c r="I9" s="24">
        <v>23132050</v>
      </c>
      <c r="J9" s="20">
        <f t="shared" si="3"/>
        <v>-11353390</v>
      </c>
    </row>
    <row r="10" spans="1:10" ht="25.5" customHeight="1" x14ac:dyDescent="0.3">
      <c r="A10" s="109"/>
      <c r="B10" s="17" t="s">
        <v>19</v>
      </c>
      <c r="C10" s="23">
        <v>0</v>
      </c>
      <c r="D10" s="19">
        <v>0</v>
      </c>
      <c r="E10" s="20">
        <f t="shared" si="2"/>
        <v>0</v>
      </c>
      <c r="F10" s="110"/>
      <c r="G10" s="25" t="s">
        <v>20</v>
      </c>
      <c r="H10" s="26">
        <f>SUM(H7:H9)</f>
        <v>250040920</v>
      </c>
      <c r="I10" s="27">
        <f t="shared" ref="I10:J10" si="4">SUM(I7:I9)</f>
        <v>233784520</v>
      </c>
      <c r="J10" s="28">
        <f t="shared" si="4"/>
        <v>16256400</v>
      </c>
    </row>
    <row r="11" spans="1:10" ht="25.5" customHeight="1" x14ac:dyDescent="0.3">
      <c r="A11" s="109"/>
      <c r="B11" s="25" t="s">
        <v>21</v>
      </c>
      <c r="C11" s="26">
        <f>SUM(C7:C10)</f>
        <v>2497814000</v>
      </c>
      <c r="D11" s="27">
        <f t="shared" ref="D11:E11" si="5">SUM(D7:D10)</f>
        <v>1868055900</v>
      </c>
      <c r="E11" s="28">
        <f t="shared" si="5"/>
        <v>629758100</v>
      </c>
      <c r="F11" s="21" t="s">
        <v>22</v>
      </c>
      <c r="G11" s="22" t="s">
        <v>23</v>
      </c>
      <c r="H11" s="23">
        <v>0</v>
      </c>
      <c r="I11" s="24">
        <v>0</v>
      </c>
      <c r="J11" s="20">
        <f>H11-I11</f>
        <v>0</v>
      </c>
    </row>
    <row r="12" spans="1:10" ht="25.5" customHeight="1" x14ac:dyDescent="0.3">
      <c r="A12" s="16" t="s">
        <v>24</v>
      </c>
      <c r="B12" s="22" t="s">
        <v>25</v>
      </c>
      <c r="C12" s="23">
        <v>0</v>
      </c>
      <c r="D12" s="24">
        <v>0</v>
      </c>
      <c r="E12" s="20">
        <f>C12-D12</f>
        <v>0</v>
      </c>
      <c r="F12" s="21" t="s">
        <v>26</v>
      </c>
      <c r="G12" s="22" t="s">
        <v>26</v>
      </c>
      <c r="H12" s="29">
        <v>3530873240</v>
      </c>
      <c r="I12" s="30">
        <v>2520356893</v>
      </c>
      <c r="J12" s="24">
        <f>H12-I12</f>
        <v>1010516347</v>
      </c>
    </row>
    <row r="13" spans="1:10" ht="25.5" customHeight="1" thickBot="1" x14ac:dyDescent="0.35">
      <c r="A13" s="16" t="s">
        <v>27</v>
      </c>
      <c r="B13" s="22" t="s">
        <v>27</v>
      </c>
      <c r="C13" s="31">
        <v>1275087426</v>
      </c>
      <c r="D13" s="32">
        <v>888320000</v>
      </c>
      <c r="E13" s="20">
        <f>C13-D13</f>
        <v>386767426</v>
      </c>
      <c r="F13" s="21" t="s">
        <v>28</v>
      </c>
      <c r="G13" s="22" t="s">
        <v>29</v>
      </c>
      <c r="H13" s="33">
        <v>11360000</v>
      </c>
      <c r="I13" s="24">
        <v>21324000</v>
      </c>
      <c r="J13" s="24">
        <f>H13-I13</f>
        <v>-9964000</v>
      </c>
    </row>
    <row r="14" spans="1:10" ht="27" customHeight="1" x14ac:dyDescent="0.3">
      <c r="A14" s="16" t="s">
        <v>30</v>
      </c>
      <c r="B14" s="22" t="s">
        <v>31</v>
      </c>
      <c r="C14" s="34">
        <v>19372734</v>
      </c>
      <c r="D14" s="35">
        <v>19089513</v>
      </c>
      <c r="E14" s="20">
        <f>C14-D14</f>
        <v>283221</v>
      </c>
      <c r="F14" s="36"/>
      <c r="G14" s="36"/>
      <c r="H14" s="36"/>
      <c r="I14" s="36"/>
      <c r="J14" s="36"/>
    </row>
    <row r="15" spans="1:10" ht="26.25" customHeight="1" thickBot="1" x14ac:dyDescent="0.35">
      <c r="A15" s="16" t="s">
        <v>32</v>
      </c>
      <c r="B15" s="22" t="s">
        <v>33</v>
      </c>
      <c r="C15" s="37">
        <v>0</v>
      </c>
      <c r="D15" s="38">
        <v>0</v>
      </c>
      <c r="E15" s="20">
        <f>C15-D15</f>
        <v>0</v>
      </c>
      <c r="F15" s="36"/>
      <c r="G15" s="36"/>
      <c r="H15" s="36"/>
      <c r="I15" s="36"/>
      <c r="J15" s="36"/>
    </row>
    <row r="16" spans="1:10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8" spans="5:5" x14ac:dyDescent="0.3">
      <c r="E18" s="1" t="s">
        <v>34</v>
      </c>
    </row>
  </sheetData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549D-DD57-4542-85EA-16EFDE72FCAD}">
  <sheetPr>
    <tabColor rgb="FF0070C0"/>
    <pageSetUpPr fitToPage="1"/>
  </sheetPr>
  <dimension ref="A1:L36"/>
  <sheetViews>
    <sheetView zoomScale="70" zoomScaleNormal="70" workbookViewId="0">
      <selection activeCell="H35" sqref="H35:I35"/>
    </sheetView>
  </sheetViews>
  <sheetFormatPr defaultRowHeight="16.5" x14ac:dyDescent="0.3"/>
  <cols>
    <col min="1" max="2" width="14" style="93" customWidth="1"/>
    <col min="3" max="4" width="18" style="93" customWidth="1"/>
    <col min="5" max="5" width="16.625" style="93" customWidth="1"/>
    <col min="6" max="6" width="14" style="106" customWidth="1"/>
    <col min="7" max="7" width="22.75" style="106" customWidth="1"/>
    <col min="8" max="8" width="17.375" style="106" customWidth="1"/>
    <col min="9" max="9" width="18.375" style="106" customWidth="1"/>
    <col min="10" max="10" width="20.25" style="106" customWidth="1"/>
    <col min="11" max="11" width="9" style="1"/>
    <col min="12" max="12" width="14.125" style="1" customWidth="1"/>
    <col min="13" max="16384" width="9" style="1"/>
  </cols>
  <sheetData>
    <row r="1" spans="1:12" ht="44.25" customHeight="1" x14ac:dyDescent="0.3">
      <c r="A1" s="122" t="s">
        <v>35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2" ht="9.75" customHeight="1" x14ac:dyDescent="0.3">
      <c r="A2" s="39"/>
      <c r="B2" s="39"/>
      <c r="C2" s="39"/>
      <c r="D2" s="39"/>
      <c r="E2" s="39"/>
      <c r="F2" s="40"/>
      <c r="G2" s="40"/>
      <c r="H2" s="40"/>
      <c r="I2" s="40"/>
      <c r="J2" s="40"/>
    </row>
    <row r="3" spans="1:12" x14ac:dyDescent="0.2">
      <c r="A3" s="123"/>
      <c r="B3" s="123"/>
      <c r="C3" s="41"/>
      <c r="D3" s="41"/>
      <c r="E3" s="41"/>
      <c r="F3" s="42"/>
      <c r="G3" s="43"/>
      <c r="H3" s="124" t="s">
        <v>2</v>
      </c>
      <c r="I3" s="124"/>
      <c r="J3" s="124"/>
    </row>
    <row r="4" spans="1:12" ht="26.25" customHeight="1" thickBot="1" x14ac:dyDescent="0.35">
      <c r="A4" s="125" t="s">
        <v>36</v>
      </c>
      <c r="B4" s="125"/>
      <c r="C4" s="125"/>
      <c r="D4" s="125"/>
      <c r="E4" s="126"/>
      <c r="F4" s="127" t="s">
        <v>37</v>
      </c>
      <c r="G4" s="128"/>
      <c r="H4" s="128"/>
      <c r="I4" s="128"/>
      <c r="J4" s="129"/>
    </row>
    <row r="5" spans="1:12" x14ac:dyDescent="0.3">
      <c r="A5" s="44" t="s">
        <v>5</v>
      </c>
      <c r="B5" s="45" t="s">
        <v>6</v>
      </c>
      <c r="C5" s="46" t="s">
        <v>38</v>
      </c>
      <c r="D5" s="47" t="s">
        <v>39</v>
      </c>
      <c r="E5" s="45" t="s">
        <v>9</v>
      </c>
      <c r="F5" s="48" t="s">
        <v>40</v>
      </c>
      <c r="G5" s="49" t="s">
        <v>41</v>
      </c>
      <c r="H5" s="50" t="s">
        <v>42</v>
      </c>
      <c r="I5" s="51" t="s">
        <v>43</v>
      </c>
      <c r="J5" s="52" t="s">
        <v>44</v>
      </c>
    </row>
    <row r="6" spans="1:12" x14ac:dyDescent="0.3">
      <c r="A6" s="130" t="s">
        <v>10</v>
      </c>
      <c r="B6" s="131"/>
      <c r="C6" s="53">
        <f>SUM(C11:C15)</f>
        <v>3792274160</v>
      </c>
      <c r="D6" s="54">
        <f t="shared" ref="D6:E6" si="0">SUM(D11:D15)</f>
        <v>2775465413</v>
      </c>
      <c r="E6" s="55">
        <f t="shared" si="0"/>
        <v>1016808747</v>
      </c>
      <c r="F6" s="132" t="s">
        <v>10</v>
      </c>
      <c r="G6" s="133"/>
      <c r="H6" s="56">
        <f>SUM(H21,H33,H36,)</f>
        <v>3792274160</v>
      </c>
      <c r="I6" s="57">
        <f>SUM(I21,I33,I36,)</f>
        <v>2775465413</v>
      </c>
      <c r="J6" s="58">
        <f>H6-I6</f>
        <v>1016808747</v>
      </c>
      <c r="L6" s="59"/>
    </row>
    <row r="7" spans="1:12" x14ac:dyDescent="0.3">
      <c r="A7" s="119" t="s">
        <v>11</v>
      </c>
      <c r="B7" s="60" t="s">
        <v>12</v>
      </c>
      <c r="C7" s="61">
        <v>681330000</v>
      </c>
      <c r="D7" s="62">
        <v>506130000</v>
      </c>
      <c r="E7" s="63">
        <f>C7-D7</f>
        <v>175200000</v>
      </c>
      <c r="F7" s="64" t="s">
        <v>45</v>
      </c>
      <c r="G7" s="65" t="s">
        <v>46</v>
      </c>
      <c r="H7" s="66">
        <v>160904840</v>
      </c>
      <c r="I7" s="67">
        <v>144784770</v>
      </c>
      <c r="J7" s="68">
        <f>H7-I7</f>
        <v>16120070</v>
      </c>
    </row>
    <row r="8" spans="1:12" x14ac:dyDescent="0.3">
      <c r="A8" s="120"/>
      <c r="B8" s="70" t="s">
        <v>15</v>
      </c>
      <c r="C8" s="71">
        <v>964494000</v>
      </c>
      <c r="D8" s="72">
        <v>720720900</v>
      </c>
      <c r="E8" s="63">
        <f t="shared" ref="E8:E15" si="1">C8-D8</f>
        <v>243773100</v>
      </c>
      <c r="F8" s="64"/>
      <c r="G8" s="65" t="s">
        <v>47</v>
      </c>
      <c r="H8" s="73">
        <v>36481250</v>
      </c>
      <c r="I8" s="74">
        <v>31203420</v>
      </c>
      <c r="J8" s="68">
        <f t="shared" ref="J8:J34" si="2">H8-I8</f>
        <v>5277830</v>
      </c>
    </row>
    <row r="9" spans="1:12" x14ac:dyDescent="0.3">
      <c r="A9" s="120"/>
      <c r="B9" s="70" t="s">
        <v>17</v>
      </c>
      <c r="C9" s="71">
        <v>851990000</v>
      </c>
      <c r="D9" s="72">
        <v>641205000</v>
      </c>
      <c r="E9" s="63">
        <f t="shared" si="1"/>
        <v>210785000</v>
      </c>
      <c r="F9" s="64"/>
      <c r="G9" s="65" t="s">
        <v>48</v>
      </c>
      <c r="H9" s="73">
        <v>16355169</v>
      </c>
      <c r="I9" s="74">
        <v>14637600</v>
      </c>
      <c r="J9" s="68">
        <f t="shared" si="2"/>
        <v>1717569</v>
      </c>
    </row>
    <row r="10" spans="1:12" x14ac:dyDescent="0.3">
      <c r="A10" s="120"/>
      <c r="B10" s="70" t="s">
        <v>19</v>
      </c>
      <c r="C10" s="75">
        <v>0</v>
      </c>
      <c r="D10" s="72">
        <v>0</v>
      </c>
      <c r="E10" s="63">
        <f t="shared" si="1"/>
        <v>0</v>
      </c>
      <c r="F10" s="64"/>
      <c r="G10" s="65" t="s">
        <v>49</v>
      </c>
      <c r="H10" s="73">
        <v>20621001</v>
      </c>
      <c r="I10" s="74">
        <v>17594510</v>
      </c>
      <c r="J10" s="68">
        <f t="shared" si="2"/>
        <v>3026491</v>
      </c>
    </row>
    <row r="11" spans="1:12" x14ac:dyDescent="0.3">
      <c r="A11" s="120"/>
      <c r="B11" s="76" t="s">
        <v>50</v>
      </c>
      <c r="C11" s="77">
        <f>SUM(C7:C10)</f>
        <v>2497814000</v>
      </c>
      <c r="D11" s="78">
        <f>SUM(D7:D10)</f>
        <v>1868055900</v>
      </c>
      <c r="E11" s="79">
        <f>SUM(E7:E10)</f>
        <v>629758100</v>
      </c>
      <c r="F11" s="64"/>
      <c r="G11" s="65" t="s">
        <v>51</v>
      </c>
      <c r="H11" s="73">
        <v>1500000</v>
      </c>
      <c r="I11" s="74">
        <v>1300000</v>
      </c>
      <c r="J11" s="68">
        <f t="shared" si="2"/>
        <v>200000</v>
      </c>
    </row>
    <row r="12" spans="1:12" x14ac:dyDescent="0.3">
      <c r="A12" s="69" t="s">
        <v>24</v>
      </c>
      <c r="B12" s="80" t="s">
        <v>25</v>
      </c>
      <c r="C12" s="75">
        <v>0</v>
      </c>
      <c r="D12" s="81">
        <v>0</v>
      </c>
      <c r="E12" s="63">
        <f t="shared" si="1"/>
        <v>0</v>
      </c>
      <c r="F12" s="64"/>
      <c r="G12" s="82" t="s">
        <v>52</v>
      </c>
      <c r="H12" s="83">
        <f>SUM(H7:H11)</f>
        <v>235862260</v>
      </c>
      <c r="I12" s="84">
        <f>SUM(I7:I11)</f>
        <v>209520300</v>
      </c>
      <c r="J12" s="85">
        <f>H12-I12</f>
        <v>26341960</v>
      </c>
    </row>
    <row r="13" spans="1:12" x14ac:dyDescent="0.3">
      <c r="A13" s="69" t="s">
        <v>27</v>
      </c>
      <c r="B13" s="80" t="s">
        <v>27</v>
      </c>
      <c r="C13" s="86">
        <v>1275087426</v>
      </c>
      <c r="D13" s="87">
        <v>888320000</v>
      </c>
      <c r="E13" s="63">
        <f t="shared" si="1"/>
        <v>386767426</v>
      </c>
      <c r="F13" s="64" t="s">
        <v>53</v>
      </c>
      <c r="G13" s="65" t="s">
        <v>54</v>
      </c>
      <c r="H13" s="73">
        <v>2400000</v>
      </c>
      <c r="I13" s="74">
        <v>1132170</v>
      </c>
      <c r="J13" s="68">
        <f t="shared" si="2"/>
        <v>1267830</v>
      </c>
    </row>
    <row r="14" spans="1:12" x14ac:dyDescent="0.3">
      <c r="A14" s="69" t="s">
        <v>30</v>
      </c>
      <c r="B14" s="80" t="s">
        <v>31</v>
      </c>
      <c r="C14" s="88">
        <v>19372734</v>
      </c>
      <c r="D14" s="89">
        <v>19089513</v>
      </c>
      <c r="E14" s="63">
        <f t="shared" si="1"/>
        <v>283221</v>
      </c>
      <c r="F14" s="64"/>
      <c r="G14" s="82" t="s">
        <v>55</v>
      </c>
      <c r="H14" s="83">
        <f>SUM(H13:H13)</f>
        <v>2400000</v>
      </c>
      <c r="I14" s="84">
        <f>SUM(I13:I13)</f>
        <v>1132170</v>
      </c>
      <c r="J14" s="85">
        <f t="shared" si="2"/>
        <v>1267830</v>
      </c>
    </row>
    <row r="15" spans="1:12" ht="17.25" thickBot="1" x14ac:dyDescent="0.35">
      <c r="A15" s="69" t="s">
        <v>32</v>
      </c>
      <c r="B15" s="80" t="s">
        <v>56</v>
      </c>
      <c r="C15" s="90">
        <v>0</v>
      </c>
      <c r="D15" s="91">
        <v>0</v>
      </c>
      <c r="E15" s="63">
        <f t="shared" si="1"/>
        <v>0</v>
      </c>
      <c r="F15" s="64" t="s">
        <v>57</v>
      </c>
      <c r="G15" s="65" t="s">
        <v>58</v>
      </c>
      <c r="H15" s="73">
        <v>515000</v>
      </c>
      <c r="I15" s="74">
        <v>180000</v>
      </c>
      <c r="J15" s="68">
        <f t="shared" si="2"/>
        <v>335000</v>
      </c>
    </row>
    <row r="16" spans="1:12" x14ac:dyDescent="0.3">
      <c r="A16" s="92"/>
      <c r="B16" s="92"/>
      <c r="F16" s="64"/>
      <c r="G16" s="65" t="s">
        <v>59</v>
      </c>
      <c r="H16" s="73">
        <v>5303660</v>
      </c>
      <c r="I16" s="74">
        <v>18493140</v>
      </c>
      <c r="J16" s="68">
        <f t="shared" si="2"/>
        <v>-13189480</v>
      </c>
    </row>
    <row r="17" spans="1:10" x14ac:dyDescent="0.3">
      <c r="A17" s="92"/>
      <c r="B17" s="92"/>
      <c r="F17" s="64"/>
      <c r="G17" s="65" t="s">
        <v>60</v>
      </c>
      <c r="H17" s="73">
        <v>5000000</v>
      </c>
      <c r="I17" s="74">
        <v>3804570</v>
      </c>
      <c r="J17" s="68">
        <f t="shared" si="2"/>
        <v>1195430</v>
      </c>
    </row>
    <row r="18" spans="1:10" x14ac:dyDescent="0.3">
      <c r="A18" s="121"/>
      <c r="B18" s="121"/>
      <c r="C18" s="95"/>
      <c r="D18" s="95"/>
      <c r="E18" s="95"/>
      <c r="F18" s="64"/>
      <c r="G18" s="65" t="s">
        <v>61</v>
      </c>
      <c r="H18" s="73">
        <v>860000</v>
      </c>
      <c r="I18" s="74">
        <v>554340</v>
      </c>
      <c r="J18" s="68">
        <f t="shared" si="2"/>
        <v>305660</v>
      </c>
    </row>
    <row r="19" spans="1:10" x14ac:dyDescent="0.3">
      <c r="A19" s="94"/>
      <c r="B19" s="96"/>
      <c r="C19" s="97"/>
      <c r="D19" s="97"/>
      <c r="E19" s="98"/>
      <c r="F19" s="64"/>
      <c r="G19" s="65" t="s">
        <v>62</v>
      </c>
      <c r="H19" s="73">
        <v>100000</v>
      </c>
      <c r="I19" s="74">
        <v>100000</v>
      </c>
      <c r="J19" s="68">
        <f t="shared" si="2"/>
        <v>0</v>
      </c>
    </row>
    <row r="20" spans="1:10" x14ac:dyDescent="0.3">
      <c r="A20" s="94"/>
      <c r="B20" s="96"/>
      <c r="C20" s="99"/>
      <c r="D20" s="99"/>
      <c r="E20" s="98"/>
      <c r="F20" s="64"/>
      <c r="G20" s="82" t="s">
        <v>55</v>
      </c>
      <c r="H20" s="83">
        <f>SUM(H15:H19)</f>
        <v>11778660</v>
      </c>
      <c r="I20" s="84">
        <f>SUM(I15:I19)</f>
        <v>23132050</v>
      </c>
      <c r="J20" s="85">
        <f t="shared" si="2"/>
        <v>-11353390</v>
      </c>
    </row>
    <row r="21" spans="1:10" x14ac:dyDescent="0.3">
      <c r="A21" s="94"/>
      <c r="B21" s="96"/>
      <c r="C21" s="95"/>
      <c r="D21" s="95"/>
      <c r="E21" s="98"/>
      <c r="F21" s="100" t="s">
        <v>63</v>
      </c>
      <c r="G21" s="82"/>
      <c r="H21" s="83">
        <f>SUM(H12,H14,H20)</f>
        <v>250040920</v>
      </c>
      <c r="I21" s="84">
        <f>SUM(I12,I14,I20)</f>
        <v>233784520</v>
      </c>
      <c r="J21" s="85">
        <f t="shared" si="2"/>
        <v>16256400</v>
      </c>
    </row>
    <row r="22" spans="1:10" x14ac:dyDescent="0.3">
      <c r="A22" s="101"/>
      <c r="B22" s="101"/>
      <c r="C22" s="41"/>
      <c r="D22" s="41"/>
      <c r="E22" s="41"/>
      <c r="F22" s="64" t="s">
        <v>64</v>
      </c>
      <c r="G22" s="65" t="s">
        <v>65</v>
      </c>
      <c r="H22" s="73">
        <v>2839820160</v>
      </c>
      <c r="I22" s="74">
        <v>2053482384</v>
      </c>
      <c r="J22" s="68">
        <f t="shared" si="2"/>
        <v>786337776</v>
      </c>
    </row>
    <row r="23" spans="1:10" x14ac:dyDescent="0.3">
      <c r="A23" s="101"/>
      <c r="B23" s="101"/>
      <c r="C23" s="41"/>
      <c r="D23" s="41"/>
      <c r="E23" s="41"/>
      <c r="F23" s="64"/>
      <c r="G23" s="65" t="s">
        <v>66</v>
      </c>
      <c r="H23" s="73">
        <v>383250000</v>
      </c>
      <c r="I23" s="74">
        <v>306520000</v>
      </c>
      <c r="J23" s="68">
        <f t="shared" si="2"/>
        <v>76730000</v>
      </c>
    </row>
    <row r="24" spans="1:10" x14ac:dyDescent="0.3">
      <c r="A24" s="101"/>
      <c r="B24" s="101"/>
      <c r="C24" s="41"/>
      <c r="D24" s="41"/>
      <c r="E24" s="41"/>
      <c r="F24" s="64"/>
      <c r="G24" s="65" t="s">
        <v>67</v>
      </c>
      <c r="H24" s="73">
        <v>145200000</v>
      </c>
      <c r="I24" s="74">
        <v>28668609</v>
      </c>
      <c r="J24" s="68">
        <f t="shared" si="2"/>
        <v>116531391</v>
      </c>
    </row>
    <row r="25" spans="1:10" x14ac:dyDescent="0.3">
      <c r="A25" s="101"/>
      <c r="B25" s="101"/>
      <c r="C25" s="41"/>
      <c r="D25" s="41"/>
      <c r="E25" s="41"/>
      <c r="F25" s="102"/>
      <c r="G25" s="65" t="s">
        <v>68</v>
      </c>
      <c r="H25" s="73">
        <v>15600000</v>
      </c>
      <c r="I25" s="74">
        <v>7370000</v>
      </c>
      <c r="J25" s="68">
        <f t="shared" si="2"/>
        <v>8230000</v>
      </c>
    </row>
    <row r="26" spans="1:10" x14ac:dyDescent="0.3">
      <c r="A26" s="101"/>
      <c r="B26" s="101"/>
      <c r="C26" s="41"/>
      <c r="D26" s="41"/>
      <c r="E26" s="41"/>
      <c r="F26" s="64"/>
      <c r="G26" s="65" t="s">
        <v>69</v>
      </c>
      <c r="H26" s="73">
        <v>99360080</v>
      </c>
      <c r="I26" s="74">
        <v>70242000</v>
      </c>
      <c r="J26" s="68">
        <f t="shared" si="2"/>
        <v>29118080</v>
      </c>
    </row>
    <row r="27" spans="1:10" x14ac:dyDescent="0.3">
      <c r="A27" s="101"/>
      <c r="B27" s="101"/>
      <c r="C27" s="41"/>
      <c r="D27" s="41"/>
      <c r="E27" s="41"/>
      <c r="F27" s="64"/>
      <c r="G27" s="65" t="s">
        <v>70</v>
      </c>
      <c r="H27" s="73">
        <v>40000000</v>
      </c>
      <c r="I27" s="74">
        <v>40000000</v>
      </c>
      <c r="J27" s="68">
        <f t="shared" si="2"/>
        <v>0</v>
      </c>
    </row>
    <row r="28" spans="1:10" x14ac:dyDescent="0.3">
      <c r="A28" s="101"/>
      <c r="B28" s="101"/>
      <c r="C28" s="41"/>
      <c r="D28" s="41"/>
      <c r="E28" s="41"/>
      <c r="F28" s="64"/>
      <c r="G28" s="65" t="s">
        <v>71</v>
      </c>
      <c r="H28" s="73">
        <v>3640000</v>
      </c>
      <c r="I28" s="74">
        <v>3220000</v>
      </c>
      <c r="J28" s="68">
        <f t="shared" si="2"/>
        <v>420000</v>
      </c>
    </row>
    <row r="29" spans="1:10" x14ac:dyDescent="0.3">
      <c r="A29" s="101"/>
      <c r="B29" s="101"/>
      <c r="C29" s="41"/>
      <c r="D29" s="41"/>
      <c r="E29" s="41"/>
      <c r="F29" s="64"/>
      <c r="G29" s="65" t="s">
        <v>72</v>
      </c>
      <c r="H29" s="73">
        <v>2090000</v>
      </c>
      <c r="I29" s="74">
        <v>2753900</v>
      </c>
      <c r="J29" s="68">
        <f t="shared" si="2"/>
        <v>-663900</v>
      </c>
    </row>
    <row r="30" spans="1:10" x14ac:dyDescent="0.3">
      <c r="A30" s="101"/>
      <c r="B30" s="101"/>
      <c r="C30" s="41"/>
      <c r="D30" s="41"/>
      <c r="E30" s="41"/>
      <c r="F30" s="64"/>
      <c r="G30" s="65" t="s">
        <v>73</v>
      </c>
      <c r="H30" s="73">
        <v>913000</v>
      </c>
      <c r="I30" s="74">
        <v>6000000</v>
      </c>
      <c r="J30" s="68">
        <f t="shared" si="2"/>
        <v>-5087000</v>
      </c>
    </row>
    <row r="31" spans="1:10" x14ac:dyDescent="0.3">
      <c r="A31" s="101"/>
      <c r="B31" s="101"/>
      <c r="C31" s="41"/>
      <c r="D31" s="41"/>
      <c r="E31" s="41"/>
      <c r="F31" s="64"/>
      <c r="G31" s="65" t="s">
        <v>74</v>
      </c>
      <c r="H31" s="73">
        <v>1000000</v>
      </c>
      <c r="I31" s="74">
        <v>2100000</v>
      </c>
      <c r="J31" s="68">
        <f>H31-I31</f>
        <v>-1100000</v>
      </c>
    </row>
    <row r="32" spans="1:10" x14ac:dyDescent="0.3">
      <c r="A32" s="101"/>
      <c r="B32" s="101"/>
      <c r="C32" s="41"/>
      <c r="D32" s="95"/>
      <c r="E32" s="41"/>
      <c r="F32" s="64"/>
      <c r="G32" s="82" t="s">
        <v>55</v>
      </c>
      <c r="H32" s="103">
        <f>SUM(H22:H31)</f>
        <v>3530873240</v>
      </c>
      <c r="I32" s="104">
        <f>SUM(I22:I31)</f>
        <v>2520356893</v>
      </c>
      <c r="J32" s="85">
        <f t="shared" si="2"/>
        <v>1010516347</v>
      </c>
    </row>
    <row r="33" spans="1:10" x14ac:dyDescent="0.3">
      <c r="A33" s="101"/>
      <c r="B33" s="101"/>
      <c r="C33" s="41"/>
      <c r="D33" s="95"/>
      <c r="E33" s="41"/>
      <c r="F33" s="100" t="s">
        <v>63</v>
      </c>
      <c r="G33" s="82"/>
      <c r="H33" s="83">
        <f>H32</f>
        <v>3530873240</v>
      </c>
      <c r="I33" s="84">
        <f>I32</f>
        <v>2520356893</v>
      </c>
      <c r="J33" s="85">
        <f t="shared" si="2"/>
        <v>1010516347</v>
      </c>
    </row>
    <row r="34" spans="1:10" x14ac:dyDescent="0.3">
      <c r="A34" s="101"/>
      <c r="B34" s="101"/>
      <c r="C34" s="41"/>
      <c r="D34" s="95"/>
      <c r="E34" s="41"/>
      <c r="F34" s="64" t="s">
        <v>75</v>
      </c>
      <c r="G34" s="65" t="s">
        <v>75</v>
      </c>
      <c r="H34" s="73">
        <v>11360000</v>
      </c>
      <c r="I34" s="74">
        <v>21324000</v>
      </c>
      <c r="J34" s="68">
        <f t="shared" si="2"/>
        <v>-9964000</v>
      </c>
    </row>
    <row r="35" spans="1:10" x14ac:dyDescent="0.3">
      <c r="A35" s="101"/>
      <c r="B35" s="101"/>
      <c r="C35" s="41"/>
      <c r="D35" s="95"/>
      <c r="E35" s="41"/>
      <c r="F35" s="64"/>
      <c r="G35" s="82" t="s">
        <v>55</v>
      </c>
      <c r="H35" s="83">
        <f>H34</f>
        <v>11360000</v>
      </c>
      <c r="I35" s="84">
        <f>I34</f>
        <v>21324000</v>
      </c>
      <c r="J35" s="85">
        <f>H35-I35</f>
        <v>-9964000</v>
      </c>
    </row>
    <row r="36" spans="1:10" ht="17.25" thickBot="1" x14ac:dyDescent="0.35">
      <c r="A36" s="101"/>
      <c r="B36" s="101"/>
      <c r="C36" s="41"/>
      <c r="D36" s="95"/>
      <c r="E36" s="41"/>
      <c r="F36" s="100" t="s">
        <v>63</v>
      </c>
      <c r="G36" s="82"/>
      <c r="H36" s="105">
        <f>H35</f>
        <v>11360000</v>
      </c>
      <c r="I36" s="84">
        <f>I35</f>
        <v>21324000</v>
      </c>
      <c r="J36" s="85">
        <f>H36-I36</f>
        <v>-9964000</v>
      </c>
    </row>
  </sheetData>
  <mergeCells count="9">
    <mergeCell ref="A7:A11"/>
    <mergeCell ref="A18:B18"/>
    <mergeCell ref="A1:J1"/>
    <mergeCell ref="A3:B3"/>
    <mergeCell ref="H3:J3"/>
    <mergeCell ref="A4:E4"/>
    <mergeCell ref="F4:J4"/>
    <mergeCell ref="A6:B6"/>
    <mergeCell ref="F6:G6"/>
  </mergeCells>
  <phoneticPr fontId="4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1.세입세출예산 공고</vt:lpstr>
      <vt:lpstr>2. 세입세출총괄표</vt:lpstr>
      <vt:lpstr>'2.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2023-03-09T08:30:54Z</dcterms:created>
  <dcterms:modified xsi:type="dcterms:W3CDTF">2023-03-09T08:33:26Z</dcterms:modified>
</cp:coreProperties>
</file>