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ongjak\Desktop\"/>
    </mc:Choice>
  </mc:AlternateContent>
  <bookViews>
    <workbookView xWindow="8355" yWindow="2790" windowWidth="14685" windowHeight="14070" tabRatio="805"/>
  </bookViews>
  <sheets>
    <sheet name="세입세출예산 공고" sheetId="30" r:id="rId1"/>
    <sheet name="2. 세입세출총괄표" sheetId="58" r:id="rId2"/>
  </sheets>
  <definedNames>
    <definedName name="_xlnm.Print_Area" localSheetId="1">'2. 세입세출총괄표'!$A$1:$J$62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0" l="1"/>
  <c r="E7" i="30"/>
  <c r="C11" i="30"/>
  <c r="D11" i="58" l="1"/>
  <c r="D6" i="58" s="1"/>
  <c r="J62" i="58"/>
  <c r="J61" i="58"/>
  <c r="J60" i="58"/>
  <c r="J59" i="58"/>
  <c r="J58" i="58"/>
  <c r="J57" i="58"/>
  <c r="I55" i="58"/>
  <c r="I56" i="58" s="1"/>
  <c r="H55" i="58"/>
  <c r="H56" i="58" s="1"/>
  <c r="J54" i="58"/>
  <c r="J53" i="58"/>
  <c r="J52" i="58"/>
  <c r="J51" i="58"/>
  <c r="J50" i="58"/>
  <c r="J49" i="58"/>
  <c r="J48" i="58"/>
  <c r="J47" i="58"/>
  <c r="J46" i="58"/>
  <c r="J45" i="58"/>
  <c r="J44" i="58"/>
  <c r="J43" i="58"/>
  <c r="J42" i="58"/>
  <c r="J41" i="58"/>
  <c r="J40" i="58"/>
  <c r="J39" i="58"/>
  <c r="J38" i="58"/>
  <c r="J37" i="58"/>
  <c r="J36" i="58"/>
  <c r="J35" i="58"/>
  <c r="J34" i="58"/>
  <c r="J33" i="58"/>
  <c r="J32" i="58"/>
  <c r="J31" i="58"/>
  <c r="J30" i="58"/>
  <c r="J29" i="58"/>
  <c r="J28" i="58"/>
  <c r="I26" i="58"/>
  <c r="I27" i="58" s="1"/>
  <c r="J27" i="58" s="1"/>
  <c r="J25" i="58"/>
  <c r="J24" i="58"/>
  <c r="I22" i="58"/>
  <c r="I23" i="58" s="1"/>
  <c r="H22" i="58"/>
  <c r="J21" i="58"/>
  <c r="J20" i="58"/>
  <c r="J19" i="58"/>
  <c r="J18" i="58"/>
  <c r="J17" i="58"/>
  <c r="J16" i="58"/>
  <c r="I15" i="58"/>
  <c r="J15" i="58" s="1"/>
  <c r="J14" i="58"/>
  <c r="J13" i="58"/>
  <c r="I12" i="58"/>
  <c r="H12" i="58"/>
  <c r="J11" i="58"/>
  <c r="J10" i="58"/>
  <c r="J9" i="58"/>
  <c r="J8" i="58"/>
  <c r="J7" i="58"/>
  <c r="E11" i="58" l="1"/>
  <c r="E6" i="58" s="1"/>
  <c r="C11" i="58"/>
  <c r="C6" i="58" s="1"/>
  <c r="I6" i="58"/>
  <c r="J22" i="58"/>
  <c r="J12" i="58"/>
  <c r="J56" i="58"/>
  <c r="H23" i="58"/>
  <c r="J26" i="58"/>
  <c r="J55" i="58"/>
  <c r="J23" i="58" l="1"/>
  <c r="H6" i="58"/>
  <c r="J6" i="58" s="1"/>
  <c r="D6" i="30" l="1"/>
  <c r="E15" i="30"/>
  <c r="J8" i="30" l="1"/>
  <c r="J9" i="30"/>
  <c r="D11" i="30"/>
  <c r="J11" i="30"/>
  <c r="J12" i="30"/>
  <c r="J13" i="30"/>
  <c r="J14" i="30"/>
  <c r="E10" i="30" l="1"/>
  <c r="E8" i="30" l="1"/>
  <c r="E9" i="30"/>
  <c r="E14" i="30" l="1"/>
  <c r="E12" i="30"/>
  <c r="E13" i="30" l="1"/>
  <c r="E6" i="30" s="1"/>
  <c r="C6" i="30" l="1"/>
  <c r="J7" i="30" l="1"/>
  <c r="J10" i="30" s="1"/>
  <c r="J6" i="30" s="1"/>
  <c r="H10" i="30"/>
  <c r="H6" i="30" s="1"/>
  <c r="I10" i="30"/>
  <c r="I6" i="30" s="1"/>
</calcChain>
</file>

<file path=xl/sharedStrings.xml><?xml version="1.0" encoding="utf-8"?>
<sst xmlns="http://schemas.openxmlformats.org/spreadsheetml/2006/main" count="137" uniqueCount="98">
  <si>
    <t>증감</t>
    <phoneticPr fontId="2" type="noConversion"/>
  </si>
  <si>
    <t>2020년</t>
    <phoneticPr fontId="2" type="noConversion"/>
  </si>
  <si>
    <t>2021년</t>
    <phoneticPr fontId="2" type="noConversion"/>
  </si>
  <si>
    <t>항</t>
  </si>
  <si>
    <t>목</t>
  </si>
  <si>
    <t>사무비</t>
    <phoneticPr fontId="2" type="noConversion"/>
  </si>
  <si>
    <t>여비</t>
  </si>
  <si>
    <t>공공요금</t>
  </si>
  <si>
    <t>사업비</t>
    <phoneticPr fontId="2" type="noConversion"/>
  </si>
  <si>
    <t>제세공과금</t>
  </si>
  <si>
    <t>재산조성비</t>
    <phoneticPr fontId="2" type="noConversion"/>
  </si>
  <si>
    <t>예비비</t>
    <phoneticPr fontId="2" type="noConversion"/>
  </si>
  <si>
    <t>부부의날</t>
    <phoneticPr fontId="2" type="noConversion"/>
  </si>
  <si>
    <t>증감</t>
    <phoneticPr fontId="5" type="noConversion"/>
  </si>
  <si>
    <t>항</t>
    <phoneticPr fontId="5" type="noConversion"/>
  </si>
  <si>
    <t>목</t>
    <phoneticPr fontId="5" type="noConversion"/>
  </si>
  <si>
    <t>합계</t>
    <phoneticPr fontId="5" type="noConversion"/>
  </si>
  <si>
    <t>사업수입</t>
    <phoneticPr fontId="5" type="noConversion"/>
  </si>
  <si>
    <t>보조금수입</t>
    <phoneticPr fontId="5" type="noConversion"/>
  </si>
  <si>
    <t>국고보조금</t>
    <phoneticPr fontId="5" type="noConversion"/>
  </si>
  <si>
    <t>시도보조금</t>
    <phoneticPr fontId="5" type="noConversion"/>
  </si>
  <si>
    <t>시군구보조금</t>
    <phoneticPr fontId="5" type="noConversion"/>
  </si>
  <si>
    <t>기타보조금</t>
    <phoneticPr fontId="5" type="noConversion"/>
  </si>
  <si>
    <t>후원금수입</t>
    <phoneticPr fontId="5" type="noConversion"/>
  </si>
  <si>
    <t>이월금</t>
    <phoneticPr fontId="5" type="noConversion"/>
  </si>
  <si>
    <t>전년도이월금</t>
    <phoneticPr fontId="5" type="noConversion"/>
  </si>
  <si>
    <t>기타잡수입</t>
    <phoneticPr fontId="5" type="noConversion"/>
  </si>
  <si>
    <t>후원금</t>
    <phoneticPr fontId="5" type="noConversion"/>
  </si>
  <si>
    <t>가족상담지원사업</t>
    <phoneticPr fontId="2" type="noConversion"/>
  </si>
  <si>
    <t>부자유친</t>
    <phoneticPr fontId="2" type="noConversion"/>
  </si>
  <si>
    <t>잡지출</t>
    <phoneticPr fontId="2" type="noConversion"/>
  </si>
  <si>
    <t>예비비 및 기타</t>
    <phoneticPr fontId="5" type="noConversion"/>
  </si>
  <si>
    <t>예비비 및 기타</t>
    <phoneticPr fontId="2" type="noConversion"/>
  </si>
  <si>
    <t>잡지출</t>
    <phoneticPr fontId="5" type="noConversion"/>
  </si>
  <si>
    <t xml:space="preserve">시설비 </t>
    <phoneticPr fontId="5" type="noConversion"/>
  </si>
  <si>
    <t xml:space="preserve">운영비 </t>
    <phoneticPr fontId="5" type="noConversion"/>
  </si>
  <si>
    <t xml:space="preserve">업무추진비 </t>
    <phoneticPr fontId="5" type="noConversion"/>
  </si>
  <si>
    <t xml:space="preserve">인건비 </t>
    <phoneticPr fontId="5" type="noConversion"/>
  </si>
  <si>
    <t>전년도</t>
    <phoneticPr fontId="5" type="noConversion"/>
  </si>
  <si>
    <t>당해년도</t>
    <phoneticPr fontId="5" type="noConversion"/>
  </si>
  <si>
    <t>세              출</t>
    <phoneticPr fontId="5" type="noConversion"/>
  </si>
  <si>
    <t>세              입</t>
    <phoneticPr fontId="5" type="noConversion"/>
  </si>
  <si>
    <t xml:space="preserve">                                            단위:원</t>
    <phoneticPr fontId="5" type="noConversion"/>
  </si>
  <si>
    <t>사회복지법인 및 사회복지시설 재무회계규칙 제 10조 4항에 의거하여 2021년도 동작구건강가정다문화가족지원센터 세입세출예산을 아래와 같이 공고합니다.</t>
    <phoneticPr fontId="2" type="noConversion"/>
  </si>
  <si>
    <t>2021 동작구건강가정다문화가족지원센터 세입·세출 예산 공고</t>
    <phoneticPr fontId="5" type="noConversion"/>
  </si>
  <si>
    <t>합 계</t>
    <phoneticPr fontId="2" type="noConversion"/>
  </si>
  <si>
    <t>잡수입</t>
    <phoneticPr fontId="2" type="noConversion"/>
  </si>
  <si>
    <t>잡지출</t>
  </si>
  <si>
    <t>이혼전후상담 직무역량강화지원사업</t>
    <phoneticPr fontId="2" type="noConversion"/>
  </si>
  <si>
    <t>오색공감글로벌페스티벌</t>
    <phoneticPr fontId="2" type="noConversion"/>
  </si>
  <si>
    <t>가족품앗이사업비</t>
  </si>
  <si>
    <t>회의비</t>
  </si>
  <si>
    <t>공동육아나눔터사업비</t>
  </si>
  <si>
    <t>위기가족상담지원사업비</t>
  </si>
  <si>
    <t>1인가구 사업비</t>
    <phoneticPr fontId="2" type="noConversion"/>
  </si>
  <si>
    <t>1인가구 운영비</t>
    <phoneticPr fontId="2" type="noConversion"/>
  </si>
  <si>
    <t>가족학교진행비사업비</t>
  </si>
  <si>
    <t>가족학교강사비사업비</t>
  </si>
  <si>
    <t>사회보험부담금</t>
  </si>
  <si>
    <t>신대방분소카페다가온사업비</t>
  </si>
  <si>
    <t>DaDa봉사단사업비</t>
  </si>
  <si>
    <t>결혼이민자 취업지원사업비</t>
  </si>
  <si>
    <t>한국어교육사업비</t>
  </si>
  <si>
    <t>언어발달지원사업비</t>
  </si>
  <si>
    <t>사례관리사업비</t>
  </si>
  <si>
    <t>방문사업비</t>
  </si>
  <si>
    <t>가족과함께하는지역공동체사업비</t>
  </si>
  <si>
    <t>가족생활사업비</t>
  </si>
  <si>
    <t>가족돌봄사업비</t>
  </si>
  <si>
    <t>가족관계사업비</t>
  </si>
  <si>
    <t>사업비</t>
  </si>
  <si>
    <t>학습지원비</t>
  </si>
  <si>
    <t>생계비</t>
  </si>
  <si>
    <t>운영비</t>
  </si>
  <si>
    <t>시설장비유지비</t>
  </si>
  <si>
    <t>자산취득비</t>
  </si>
  <si>
    <t>시설비</t>
  </si>
  <si>
    <t>기타운영비</t>
  </si>
  <si>
    <t>차량비</t>
  </si>
  <si>
    <t>수용비 및 수수료</t>
  </si>
  <si>
    <t>기관운영비</t>
  </si>
  <si>
    <t>업무추진비</t>
  </si>
  <si>
    <t>기타후생경비</t>
  </si>
  <si>
    <t>퇴직금 및 퇴직적립금</t>
  </si>
  <si>
    <t>제수당</t>
  </si>
  <si>
    <t>급여</t>
  </si>
  <si>
    <t>인건비</t>
  </si>
  <si>
    <t>2. 2021년 동작구건강가정다문화가족지원센터 세입·세출 총괄표</t>
    <phoneticPr fontId="5" type="noConversion"/>
  </si>
  <si>
    <t>[항 소계]</t>
    <phoneticPr fontId="2" type="noConversion"/>
  </si>
  <si>
    <t>[항 소계]</t>
  </si>
  <si>
    <t>[관 소계]</t>
  </si>
  <si>
    <t>가족학교운영비사업비</t>
    <phoneticPr fontId="2" type="noConversion"/>
  </si>
  <si>
    <t>기타사업비</t>
    <phoneticPr fontId="2" type="noConversion"/>
  </si>
  <si>
    <t>예비비및기타</t>
    <phoneticPr fontId="2" type="noConversion"/>
  </si>
  <si>
    <t>세         입</t>
    <phoneticPr fontId="5" type="noConversion"/>
  </si>
  <si>
    <t>세         출</t>
    <phoneticPr fontId="5" type="noConversion"/>
  </si>
  <si>
    <r>
      <t>202</t>
    </r>
    <r>
      <rPr>
        <b/>
        <sz val="10"/>
        <rFont val="맑은 고딕"/>
        <family val="3"/>
        <charset val="129"/>
      </rPr>
      <t>1</t>
    </r>
    <r>
      <rPr>
        <b/>
        <sz val="10"/>
        <rFont val="맑은고딕"/>
        <family val="3"/>
        <charset val="129"/>
      </rPr>
      <t>년</t>
    </r>
    <phoneticPr fontId="5" type="noConversion"/>
  </si>
  <si>
    <r>
      <t>20</t>
    </r>
    <r>
      <rPr>
        <b/>
        <sz val="10"/>
        <rFont val="맑은 고딕"/>
        <family val="3"/>
        <charset val="129"/>
      </rPr>
      <t>20</t>
    </r>
    <r>
      <rPr>
        <b/>
        <sz val="10"/>
        <rFont val="맑은고딕"/>
        <family val="3"/>
        <charset val="129"/>
      </rPr>
      <t xml:space="preserve">년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</si>
</sst>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_ "/>
    <numFmt numFmtId="180" formatCode="#,##0_);[Red]\(#,##0\)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1"/>
      <name val="나눔고딕"/>
      <family val="3"/>
      <charset val="129"/>
    </font>
    <font>
      <b/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2"/>
      <name val="나눔고딕"/>
      <family val="3"/>
      <charset val="129"/>
    </font>
    <font>
      <b/>
      <sz val="20"/>
      <name val="나눔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0"/>
      <name val="맑은고딕"/>
      <family val="3"/>
      <charset val="129"/>
    </font>
    <font>
      <sz val="10"/>
      <color theme="1"/>
      <name val="맑은고딕"/>
      <family val="3"/>
      <charset val="129"/>
    </font>
    <font>
      <b/>
      <sz val="10"/>
      <name val="맑은고딕"/>
      <family val="3"/>
      <charset val="129"/>
    </font>
    <font>
      <sz val="10"/>
      <color rgb="FF000000"/>
      <name val="맑은고딕"/>
      <family val="3"/>
      <charset val="129"/>
    </font>
    <font>
      <b/>
      <sz val="10"/>
      <color theme="1"/>
      <name val="맑은고딕"/>
      <family val="3"/>
      <charset val="129"/>
    </font>
    <font>
      <b/>
      <sz val="15"/>
      <name val="맑은고딕"/>
      <family val="3"/>
      <charset val="129"/>
    </font>
    <font>
      <b/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</cellStyleXfs>
  <cellXfs count="141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178" fontId="7" fillId="0" borderId="1" xfId="3" applyNumberFormat="1" applyFont="1" applyBorder="1" applyAlignment="1">
      <alignment vertical="center"/>
    </xf>
    <xf numFmtId="41" fontId="9" fillId="0" borderId="1" xfId="1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/>
    </xf>
    <xf numFmtId="41" fontId="10" fillId="6" borderId="1" xfId="1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0" xfId="2" applyFont="1">
      <alignment vertical="center"/>
    </xf>
    <xf numFmtId="41" fontId="10" fillId="2" borderId="1" xfId="1" applyFont="1" applyFill="1" applyBorder="1" applyAlignment="1">
      <alignment horizontal="center" vertical="center" wrapText="1"/>
    </xf>
    <xf numFmtId="41" fontId="10" fillId="6" borderId="1" xfId="1" applyFont="1" applyFill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 shrinkToFit="1"/>
    </xf>
    <xf numFmtId="178" fontId="8" fillId="0" borderId="1" xfId="3" applyNumberFormat="1" applyFont="1" applyBorder="1" applyAlignment="1">
      <alignment vertical="center"/>
    </xf>
    <xf numFmtId="41" fontId="9" fillId="0" borderId="1" xfId="2" applyNumberFormat="1" applyFont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41" fontId="0" fillId="4" borderId="1" xfId="0" applyNumberFormat="1" applyFont="1" applyFill="1" applyBorder="1">
      <alignment vertical="center"/>
    </xf>
    <xf numFmtId="41" fontId="1" fillId="0" borderId="1" xfId="1" applyFont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 shrinkToFit="1"/>
    </xf>
    <xf numFmtId="41" fontId="9" fillId="0" borderId="1" xfId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178" fontId="15" fillId="0" borderId="0" xfId="3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7" fillId="7" borderId="1" xfId="2" applyFont="1" applyFill="1" applyBorder="1" applyAlignment="1">
      <alignment horizontal="center" vertical="center"/>
    </xf>
    <xf numFmtId="41" fontId="15" fillId="0" borderId="10" xfId="1" applyFont="1" applyFill="1" applyBorder="1" applyAlignment="1">
      <alignment horizontal="center" vertical="center"/>
    </xf>
    <xf numFmtId="41" fontId="15" fillId="0" borderId="3" xfId="1" applyFont="1" applyFill="1" applyBorder="1" applyAlignment="1">
      <alignment horizontal="center" vertical="center"/>
    </xf>
    <xf numFmtId="41" fontId="15" fillId="2" borderId="3" xfId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>
      <alignment vertical="center"/>
    </xf>
    <xf numFmtId="41" fontId="15" fillId="0" borderId="0" xfId="2" applyNumberFormat="1" applyFont="1" applyFill="1" applyBorder="1">
      <alignment vertical="center"/>
    </xf>
    <xf numFmtId="0" fontId="15" fillId="0" borderId="0" xfId="2" applyFont="1" applyFill="1" applyBorder="1" applyAlignment="1">
      <alignment horizontal="center" vertical="center" shrinkToFit="1"/>
    </xf>
    <xf numFmtId="41" fontId="15" fillId="0" borderId="0" xfId="2" applyNumberFormat="1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41" fontId="16" fillId="0" borderId="0" xfId="1" applyFont="1" applyFill="1" applyBorder="1">
      <alignment vertical="center"/>
    </xf>
    <xf numFmtId="0" fontId="15" fillId="0" borderId="0" xfId="2" applyFont="1" applyFill="1" applyBorder="1" applyAlignment="1">
      <alignment vertical="center" shrinkToFit="1"/>
    </xf>
    <xf numFmtId="180" fontId="17" fillId="0" borderId="0" xfId="2" applyNumberFormat="1" applyFont="1" applyFill="1" applyBorder="1" applyAlignment="1">
      <alignment horizontal="right" vertical="center"/>
    </xf>
    <xf numFmtId="180" fontId="17" fillId="0" borderId="0" xfId="2" applyNumberFormat="1" applyFont="1" applyAlignment="1">
      <alignment horizontal="right" vertical="center"/>
    </xf>
    <xf numFmtId="41" fontId="15" fillId="0" borderId="0" xfId="2" applyNumberFormat="1" applyFont="1">
      <alignment vertical="center"/>
    </xf>
    <xf numFmtId="41" fontId="17" fillId="0" borderId="1" xfId="2" applyNumberFormat="1" applyFont="1" applyBorder="1">
      <alignment vertical="center"/>
    </xf>
    <xf numFmtId="0" fontId="13" fillId="0" borderId="0" xfId="2" applyFont="1" applyAlignment="1">
      <alignment horizontal="left" vertical="center"/>
    </xf>
    <xf numFmtId="0" fontId="17" fillId="7" borderId="3" xfId="2" applyFont="1" applyFill="1" applyBorder="1" applyAlignment="1">
      <alignment horizontal="center" vertical="center"/>
    </xf>
    <xf numFmtId="41" fontId="15" fillId="0" borderId="10" xfId="1" applyFont="1" applyFill="1" applyBorder="1" applyAlignment="1">
      <alignment horizontal="left" vertical="center"/>
    </xf>
    <xf numFmtId="41" fontId="15" fillId="0" borderId="3" xfId="1" applyFont="1" applyFill="1" applyBorder="1" applyAlignment="1">
      <alignment horizontal="left" vertical="center"/>
    </xf>
    <xf numFmtId="41" fontId="15" fillId="2" borderId="3" xfId="1" applyFont="1" applyFill="1" applyBorder="1" applyAlignment="1">
      <alignment horizontal="left" vertical="center" shrinkToFit="1"/>
    </xf>
    <xf numFmtId="41" fontId="15" fillId="0" borderId="3" xfId="1" applyFont="1" applyFill="1" applyBorder="1" applyAlignment="1">
      <alignment horizontal="left" vertical="center" shrinkToFit="1"/>
    </xf>
    <xf numFmtId="0" fontId="17" fillId="7" borderId="7" xfId="2" applyFont="1" applyFill="1" applyBorder="1" applyAlignment="1">
      <alignment horizontal="center" vertical="center" wrapText="1"/>
    </xf>
    <xf numFmtId="41" fontId="17" fillId="0" borderId="7" xfId="2" applyNumberFormat="1" applyFont="1" applyBorder="1">
      <alignment vertical="center"/>
    </xf>
    <xf numFmtId="178" fontId="15" fillId="0" borderId="11" xfId="3" applyNumberFormat="1" applyFont="1" applyBorder="1" applyAlignment="1">
      <alignment vertical="center"/>
    </xf>
    <xf numFmtId="178" fontId="15" fillId="0" borderId="7" xfId="3" applyNumberFormat="1" applyFont="1" applyBorder="1" applyAlignment="1">
      <alignment vertical="center"/>
    </xf>
    <xf numFmtId="41" fontId="15" fillId="2" borderId="7" xfId="1" applyFont="1" applyFill="1" applyBorder="1" applyAlignment="1">
      <alignment horizontal="center" vertical="center"/>
    </xf>
    <xf numFmtId="41" fontId="15" fillId="0" borderId="7" xfId="1" applyFont="1" applyFill="1" applyBorder="1" applyAlignment="1">
      <alignment horizontal="center" vertical="center"/>
    </xf>
    <xf numFmtId="178" fontId="16" fillId="0" borderId="7" xfId="3" applyNumberFormat="1" applyFont="1" applyBorder="1" applyAlignment="1">
      <alignment vertical="center"/>
    </xf>
    <xf numFmtId="41" fontId="15" fillId="0" borderId="7" xfId="2" applyNumberFormat="1" applyFont="1" applyBorder="1">
      <alignment vertical="center"/>
    </xf>
    <xf numFmtId="0" fontId="17" fillId="7" borderId="23" xfId="2" applyFont="1" applyFill="1" applyBorder="1" applyAlignment="1">
      <alignment horizontal="center" vertical="center" wrapText="1"/>
    </xf>
    <xf numFmtId="41" fontId="17" fillId="0" borderId="18" xfId="2" applyNumberFormat="1" applyFont="1" applyBorder="1">
      <alignment vertical="center"/>
    </xf>
    <xf numFmtId="178" fontId="15" fillId="0" borderId="17" xfId="3" applyNumberFormat="1" applyFont="1" applyBorder="1" applyAlignment="1">
      <alignment vertical="center"/>
    </xf>
    <xf numFmtId="178" fontId="15" fillId="0" borderId="18" xfId="3" applyNumberFormat="1" applyFont="1" applyBorder="1" applyAlignment="1">
      <alignment vertical="center"/>
    </xf>
    <xf numFmtId="41" fontId="15" fillId="0" borderId="18" xfId="1" applyFont="1" applyFill="1" applyBorder="1" applyAlignment="1">
      <alignment horizontal="center" vertical="center"/>
    </xf>
    <xf numFmtId="41" fontId="15" fillId="2" borderId="18" xfId="1" applyFont="1" applyFill="1" applyBorder="1" applyAlignment="1">
      <alignment horizontal="center" vertical="center"/>
    </xf>
    <xf numFmtId="178" fontId="16" fillId="0" borderId="18" xfId="3" applyNumberFormat="1" applyFont="1" applyBorder="1" applyAlignment="1">
      <alignment vertical="center"/>
    </xf>
    <xf numFmtId="41" fontId="15" fillId="0" borderId="18" xfId="2" applyNumberFormat="1" applyFont="1" applyBorder="1">
      <alignment vertical="center"/>
    </xf>
    <xf numFmtId="41" fontId="16" fillId="0" borderId="19" xfId="1" applyFont="1" applyBorder="1">
      <alignment vertical="center"/>
    </xf>
    <xf numFmtId="41" fontId="15" fillId="8" borderId="7" xfId="1" applyFont="1" applyFill="1" applyBorder="1">
      <alignment vertical="center"/>
    </xf>
    <xf numFmtId="41" fontId="18" fillId="0" borderId="21" xfId="1" applyFont="1" applyFill="1" applyBorder="1" applyAlignment="1">
      <alignment horizontal="right" vertical="center" wrapText="1"/>
    </xf>
    <xf numFmtId="41" fontId="15" fillId="0" borderId="7" xfId="1" applyFont="1" applyFill="1" applyBorder="1">
      <alignment vertical="center"/>
    </xf>
    <xf numFmtId="41" fontId="18" fillId="0" borderId="7" xfId="1" applyFont="1" applyFill="1" applyBorder="1" applyAlignment="1">
      <alignment horizontal="right" vertical="center" wrapText="1"/>
    </xf>
    <xf numFmtId="0" fontId="14" fillId="0" borderId="0" xfId="0" applyFont="1">
      <alignment vertical="center"/>
    </xf>
    <xf numFmtId="41" fontId="10" fillId="5" borderId="1" xfId="1" applyFont="1" applyFill="1" applyBorder="1" applyAlignment="1">
      <alignment horizontal="center" vertical="center"/>
    </xf>
    <xf numFmtId="41" fontId="13" fillId="0" borderId="0" xfId="1" applyFont="1" applyAlignment="1">
      <alignment horizontal="left" vertical="center"/>
    </xf>
    <xf numFmtId="41" fontId="15" fillId="0" borderId="0" xfId="1" applyFont="1" applyAlignment="1">
      <alignment vertical="center" shrinkToFit="1"/>
    </xf>
    <xf numFmtId="41" fontId="15" fillId="0" borderId="0" xfId="1" applyFont="1" applyAlignment="1">
      <alignment horizontal="center" vertical="center" shrinkToFit="1"/>
    </xf>
    <xf numFmtId="41" fontId="17" fillId="3" borderId="1" xfId="1" applyFont="1" applyFill="1" applyBorder="1" applyAlignment="1">
      <alignment horizontal="center" vertical="center" wrapText="1"/>
    </xf>
    <xf numFmtId="41" fontId="17" fillId="3" borderId="3" xfId="1" applyFont="1" applyFill="1" applyBorder="1" applyAlignment="1">
      <alignment horizontal="center" vertical="center" wrapText="1"/>
    </xf>
    <xf numFmtId="41" fontId="17" fillId="3" borderId="23" xfId="1" applyFont="1" applyFill="1" applyBorder="1" applyAlignment="1">
      <alignment horizontal="center" vertical="center" wrapText="1"/>
    </xf>
    <xf numFmtId="41" fontId="17" fillId="3" borderId="7" xfId="1" applyFont="1" applyFill="1" applyBorder="1" applyAlignment="1">
      <alignment horizontal="center" vertical="center"/>
    </xf>
    <xf numFmtId="41" fontId="17" fillId="3" borderId="1" xfId="1" applyFont="1" applyFill="1" applyBorder="1" applyAlignment="1">
      <alignment horizontal="center" vertical="center"/>
    </xf>
    <xf numFmtId="41" fontId="17" fillId="0" borderId="18" xfId="1" applyFont="1" applyBorder="1" applyAlignment="1">
      <alignment horizontal="right" vertical="center" wrapText="1"/>
    </xf>
    <xf numFmtId="41" fontId="17" fillId="0" borderId="7" xfId="1" applyFont="1" applyBorder="1" applyAlignment="1">
      <alignment horizontal="right" vertical="center" wrapText="1"/>
    </xf>
    <xf numFmtId="41" fontId="17" fillId="0" borderId="1" xfId="1" applyFont="1" applyBorder="1" applyAlignment="1">
      <alignment horizontal="right" vertical="center"/>
    </xf>
    <xf numFmtId="41" fontId="15" fillId="0" borderId="12" xfId="1" applyFont="1" applyBorder="1" applyAlignment="1">
      <alignment horizontal="left" vertical="center" wrapText="1"/>
    </xf>
    <xf numFmtId="41" fontId="15" fillId="0" borderId="10" xfId="1" applyFont="1" applyBorder="1" applyAlignment="1">
      <alignment horizontal="left" vertical="center" wrapText="1"/>
    </xf>
    <xf numFmtId="41" fontId="15" fillId="0" borderId="25" xfId="1" applyFont="1" applyBorder="1" applyAlignment="1">
      <alignment horizontal="right" vertical="center" wrapText="1"/>
    </xf>
    <xf numFmtId="41" fontId="18" fillId="0" borderId="21" xfId="1" applyFont="1" applyBorder="1" applyAlignment="1">
      <alignment horizontal="right" vertical="center" wrapText="1"/>
    </xf>
    <xf numFmtId="41" fontId="15" fillId="0" borderId="14" xfId="1" applyFont="1" applyBorder="1">
      <alignment vertical="center"/>
    </xf>
    <xf numFmtId="41" fontId="15" fillId="0" borderId="3" xfId="1" applyFont="1" applyBorder="1" applyAlignment="1">
      <alignment horizontal="left" vertical="center" wrapText="1"/>
    </xf>
    <xf numFmtId="41" fontId="15" fillId="0" borderId="1" xfId="1" applyFont="1" applyBorder="1">
      <alignment vertical="center"/>
    </xf>
    <xf numFmtId="41" fontId="15" fillId="0" borderId="13" xfId="1" applyFont="1" applyBorder="1" applyAlignment="1">
      <alignment horizontal="left" vertical="center" wrapText="1"/>
    </xf>
    <xf numFmtId="41" fontId="15" fillId="8" borderId="3" xfId="1" applyFont="1" applyFill="1" applyBorder="1" applyAlignment="1">
      <alignment horizontal="left" vertical="center" wrapText="1"/>
    </xf>
    <xf numFmtId="41" fontId="15" fillId="8" borderId="25" xfId="1" applyFont="1" applyFill="1" applyBorder="1" applyAlignment="1">
      <alignment horizontal="right" vertical="center" wrapText="1"/>
    </xf>
    <xf numFmtId="41" fontId="15" fillId="8" borderId="1" xfId="1" applyFont="1" applyFill="1" applyBorder="1">
      <alignment vertical="center"/>
    </xf>
    <xf numFmtId="41" fontId="18" fillId="0" borderId="20" xfId="1" applyFont="1" applyBorder="1" applyAlignment="1">
      <alignment horizontal="right" vertical="center" wrapText="1"/>
    </xf>
    <xf numFmtId="41" fontId="15" fillId="8" borderId="7" xfId="1" applyFont="1" applyFill="1" applyBorder="1" applyAlignment="1">
      <alignment horizontal="right" vertical="center" wrapText="1"/>
    </xf>
    <xf numFmtId="41" fontId="15" fillId="8" borderId="13" xfId="1" applyFont="1" applyFill="1" applyBorder="1" applyAlignment="1">
      <alignment horizontal="left" vertical="center" wrapText="1"/>
    </xf>
    <xf numFmtId="41" fontId="15" fillId="0" borderId="24" xfId="1" applyFont="1" applyBorder="1" applyAlignment="1">
      <alignment horizontal="right" vertical="center" wrapText="1"/>
    </xf>
    <xf numFmtId="41" fontId="15" fillId="8" borderId="18" xfId="1" applyFont="1" applyFill="1" applyBorder="1" applyAlignment="1">
      <alignment horizontal="right" vertical="center" wrapText="1"/>
    </xf>
    <xf numFmtId="41" fontId="15" fillId="0" borderId="18" xfId="1" applyFont="1" applyBorder="1" applyAlignment="1">
      <alignment horizontal="right" vertical="center" wrapText="1"/>
    </xf>
    <xf numFmtId="41" fontId="15" fillId="0" borderId="7" xfId="1" applyFont="1" applyBorder="1">
      <alignment vertical="center"/>
    </xf>
    <xf numFmtId="41" fontId="15" fillId="0" borderId="16" xfId="1" applyFont="1" applyBorder="1" applyAlignment="1">
      <alignment horizontal="left" vertical="center" wrapText="1"/>
    </xf>
    <xf numFmtId="41" fontId="15" fillId="0" borderId="6" xfId="1" applyFont="1" applyBorder="1">
      <alignment vertical="center"/>
    </xf>
    <xf numFmtId="41" fontId="15" fillId="0" borderId="15" xfId="1" applyFont="1" applyBorder="1" applyAlignment="1">
      <alignment horizontal="left" vertical="center" wrapText="1"/>
    </xf>
    <xf numFmtId="41" fontId="15" fillId="8" borderId="22" xfId="1" applyFont="1" applyFill="1" applyBorder="1" applyAlignment="1">
      <alignment horizontal="left" vertical="center" wrapText="1"/>
    </xf>
    <xf numFmtId="41" fontId="15" fillId="8" borderId="16" xfId="1" applyFont="1" applyFill="1" applyBorder="1" applyAlignment="1">
      <alignment horizontal="left" vertical="center" wrapText="1"/>
    </xf>
    <xf numFmtId="41" fontId="15" fillId="0" borderId="11" xfId="1" applyFont="1" applyBorder="1">
      <alignment vertical="center"/>
    </xf>
    <xf numFmtId="41" fontId="15" fillId="8" borderId="15" xfId="1" applyFont="1" applyFill="1" applyBorder="1" applyAlignment="1">
      <alignment horizontal="left" vertical="center" wrapText="1"/>
    </xf>
    <xf numFmtId="41" fontId="15" fillId="8" borderId="24" xfId="1" applyFont="1" applyFill="1" applyBorder="1" applyAlignment="1">
      <alignment horizontal="right" vertical="center" wrapText="1"/>
    </xf>
    <xf numFmtId="41" fontId="15" fillId="8" borderId="9" xfId="1" applyFont="1" applyFill="1" applyBorder="1">
      <alignment vertical="center"/>
    </xf>
    <xf numFmtId="41" fontId="15" fillId="8" borderId="19" xfId="1" applyFont="1" applyFill="1" applyBorder="1" applyAlignment="1">
      <alignment horizontal="right" vertical="center" wrapText="1"/>
    </xf>
    <xf numFmtId="41" fontId="16" fillId="0" borderId="0" xfId="1" applyFont="1">
      <alignment vertical="center"/>
    </xf>
    <xf numFmtId="41" fontId="16" fillId="0" borderId="7" xfId="1" applyFont="1" applyBorder="1">
      <alignment vertical="center"/>
    </xf>
    <xf numFmtId="41" fontId="10" fillId="5" borderId="1" xfId="1" applyFont="1" applyFill="1" applyBorder="1" applyAlignment="1">
      <alignment horizontal="center" vertical="center" shrinkToFit="1"/>
    </xf>
    <xf numFmtId="41" fontId="9" fillId="0" borderId="1" xfId="1" applyFont="1" applyFill="1" applyBorder="1" applyAlignment="1">
      <alignment horizontal="center" vertical="center" shrinkToFit="1"/>
    </xf>
    <xf numFmtId="41" fontId="1" fillId="0" borderId="1" xfId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0" xfId="2" applyFont="1" applyAlignment="1">
      <alignment horizontal="center" shrinkToFit="1"/>
    </xf>
    <xf numFmtId="0" fontId="10" fillId="0" borderId="2" xfId="2" applyFont="1" applyBorder="1" applyAlignment="1">
      <alignment horizontal="right" vertical="center"/>
    </xf>
    <xf numFmtId="41" fontId="11" fillId="2" borderId="1" xfId="1" applyFont="1" applyFill="1" applyBorder="1" applyAlignment="1">
      <alignment horizontal="center" vertical="center"/>
    </xf>
    <xf numFmtId="41" fontId="11" fillId="6" borderId="1" xfId="1" applyFont="1" applyFill="1" applyBorder="1" applyAlignment="1">
      <alignment horizontal="center" vertical="center"/>
    </xf>
    <xf numFmtId="41" fontId="15" fillId="0" borderId="14" xfId="1" applyFont="1" applyFill="1" applyBorder="1" applyAlignment="1">
      <alignment horizontal="left" vertical="center" shrinkToFit="1"/>
    </xf>
    <xf numFmtId="41" fontId="15" fillId="0" borderId="1" xfId="1" applyFont="1" applyFill="1" applyBorder="1" applyAlignment="1">
      <alignment horizontal="left" vertical="center" shrinkToFit="1"/>
    </xf>
    <xf numFmtId="0" fontId="17" fillId="0" borderId="0" xfId="2" applyFont="1" applyFill="1" applyBorder="1" applyAlignment="1">
      <alignment horizontal="center" vertical="center" shrinkToFit="1"/>
    </xf>
    <xf numFmtId="0" fontId="13" fillId="0" borderId="0" xfId="2" applyFont="1" applyAlignment="1">
      <alignment horizontal="left" vertical="center"/>
    </xf>
    <xf numFmtId="0" fontId="17" fillId="0" borderId="0" xfId="2" applyFont="1" applyAlignment="1">
      <alignment horizontal="center" shrinkToFit="1"/>
    </xf>
    <xf numFmtId="41" fontId="17" fillId="0" borderId="2" xfId="1" applyFont="1" applyBorder="1" applyAlignment="1">
      <alignment horizontal="right" vertical="center"/>
    </xf>
    <xf numFmtId="0" fontId="20" fillId="7" borderId="4" xfId="2" applyFont="1" applyFill="1" applyBorder="1" applyAlignment="1">
      <alignment horizontal="center" vertical="center"/>
    </xf>
    <xf numFmtId="0" fontId="20" fillId="7" borderId="5" xfId="2" applyFont="1" applyFill="1" applyBorder="1" applyAlignment="1">
      <alignment horizontal="center" vertical="center"/>
    </xf>
    <xf numFmtId="41" fontId="20" fillId="3" borderId="5" xfId="1" applyFont="1" applyFill="1" applyBorder="1" applyAlignment="1">
      <alignment horizontal="center" vertical="center"/>
    </xf>
    <xf numFmtId="41" fontId="20" fillId="3" borderId="8" xfId="1" applyFont="1" applyFill="1" applyBorder="1" applyAlignment="1">
      <alignment horizontal="center" vertical="center"/>
    </xf>
    <xf numFmtId="41" fontId="20" fillId="3" borderId="9" xfId="1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41" fontId="17" fillId="0" borderId="1" xfId="1" applyFont="1" applyBorder="1" applyAlignment="1">
      <alignment horizontal="center" vertical="center" shrinkToFit="1"/>
    </xf>
    <xf numFmtId="41" fontId="17" fillId="0" borderId="3" xfId="1" applyFont="1" applyBorder="1" applyAlignment="1">
      <alignment horizontal="center" vertical="center" shrinkToFit="1"/>
    </xf>
  </cellXfs>
  <cellStyles count="10">
    <cellStyle name="쉼표 [0]" xfId="1" builtinId="6"/>
    <cellStyle name="쉼표 [0] 2" xfId="6"/>
    <cellStyle name="쉼표 [0] 2 2 2" xfId="8"/>
    <cellStyle name="표준" xfId="0" builtinId="0"/>
    <cellStyle name="표준 2" xfId="4"/>
    <cellStyle name="표준 2 2" xfId="2"/>
    <cellStyle name="표준 2 3" xfId="3"/>
    <cellStyle name="표준 2 4" xfId="7"/>
    <cellStyle name="표준 5 3" xfId="9"/>
    <cellStyle name="표준 5 7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39997558519241921"/>
    <pageSetUpPr fitToPage="1"/>
  </sheetPr>
  <dimension ref="A1:J22"/>
  <sheetViews>
    <sheetView tabSelected="1" zoomScale="85" zoomScaleNormal="85" workbookViewId="0">
      <selection activeCell="E14" sqref="E14"/>
    </sheetView>
  </sheetViews>
  <sheetFormatPr defaultRowHeight="16.5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>
      <c r="A1" s="120" t="s">
        <v>44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32.25" customHeight="1">
      <c r="A2" s="121" t="s">
        <v>43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2"/>
      <c r="B3" s="122"/>
      <c r="C3" s="10"/>
      <c r="D3" s="10"/>
      <c r="E3" s="10"/>
      <c r="F3" s="9"/>
      <c r="G3" s="8"/>
      <c r="H3" s="123" t="s">
        <v>42</v>
      </c>
      <c r="I3" s="123"/>
      <c r="J3" s="123"/>
    </row>
    <row r="4" spans="1:10" s="74" customFormat="1" ht="26.25" customHeight="1">
      <c r="A4" s="124" t="s">
        <v>41</v>
      </c>
      <c r="B4" s="124"/>
      <c r="C4" s="124"/>
      <c r="D4" s="124"/>
      <c r="E4" s="124"/>
      <c r="F4" s="125" t="s">
        <v>40</v>
      </c>
      <c r="G4" s="125"/>
      <c r="H4" s="125"/>
      <c r="I4" s="125"/>
      <c r="J4" s="125"/>
    </row>
    <row r="5" spans="1:10" s="74" customFormat="1" ht="25.5" customHeight="1">
      <c r="A5" s="7" t="s">
        <v>14</v>
      </c>
      <c r="B5" s="7" t="s">
        <v>15</v>
      </c>
      <c r="C5" s="11" t="s">
        <v>39</v>
      </c>
      <c r="D5" s="11" t="s">
        <v>38</v>
      </c>
      <c r="E5" s="7" t="s">
        <v>13</v>
      </c>
      <c r="F5" s="6" t="s">
        <v>14</v>
      </c>
      <c r="G5" s="6" t="s">
        <v>15</v>
      </c>
      <c r="H5" s="12" t="s">
        <v>39</v>
      </c>
      <c r="I5" s="12" t="s">
        <v>38</v>
      </c>
      <c r="J5" s="6" t="s">
        <v>13</v>
      </c>
    </row>
    <row r="6" spans="1:10" s="74" customFormat="1" ht="25.5" customHeight="1">
      <c r="A6" s="117" t="s">
        <v>16</v>
      </c>
      <c r="B6" s="117"/>
      <c r="C6" s="75">
        <f>SUM(C11:C15)</f>
        <v>1453189674</v>
      </c>
      <c r="D6" s="75">
        <f t="shared" ref="D6:E6" si="0">SUM(D11:D15)</f>
        <v>1400411962</v>
      </c>
      <c r="E6" s="75">
        <f t="shared" si="0"/>
        <v>52777712</v>
      </c>
      <c r="F6" s="117" t="s">
        <v>16</v>
      </c>
      <c r="G6" s="117"/>
      <c r="H6" s="75">
        <f>SUM(H10:H14)</f>
        <v>1453189674</v>
      </c>
      <c r="I6" s="75">
        <f>SUM(I10:I14)</f>
        <v>1400411962</v>
      </c>
      <c r="J6" s="75">
        <f>SUM(J10:J14)</f>
        <v>52777712</v>
      </c>
    </row>
    <row r="7" spans="1:10" ht="25.5" customHeight="1">
      <c r="A7" s="118" t="s">
        <v>18</v>
      </c>
      <c r="B7" s="4" t="s">
        <v>19</v>
      </c>
      <c r="C7" s="3">
        <v>256573500</v>
      </c>
      <c r="D7" s="3">
        <v>248647000</v>
      </c>
      <c r="E7" s="4">
        <f>C7-D7</f>
        <v>7926500</v>
      </c>
      <c r="F7" s="119" t="s">
        <v>5</v>
      </c>
      <c r="G7" s="13" t="s">
        <v>37</v>
      </c>
      <c r="H7" s="4">
        <v>1110016352</v>
      </c>
      <c r="I7" s="4">
        <v>1031988322</v>
      </c>
      <c r="J7" s="4">
        <f>H7-I7</f>
        <v>78028030</v>
      </c>
    </row>
    <row r="8" spans="1:10" ht="25.5" customHeight="1">
      <c r="A8" s="118"/>
      <c r="B8" s="4" t="s">
        <v>20</v>
      </c>
      <c r="C8" s="3">
        <v>653307700</v>
      </c>
      <c r="D8" s="3">
        <v>637674000</v>
      </c>
      <c r="E8" s="4">
        <f>C8-D8</f>
        <v>15633700</v>
      </c>
      <c r="F8" s="119"/>
      <c r="G8" s="13" t="s">
        <v>36</v>
      </c>
      <c r="H8" s="4">
        <v>9140000</v>
      </c>
      <c r="I8" s="4">
        <v>7355800</v>
      </c>
      <c r="J8" s="4">
        <f>H8-I8</f>
        <v>1784200</v>
      </c>
    </row>
    <row r="9" spans="1:10" ht="25.5" customHeight="1">
      <c r="A9" s="118"/>
      <c r="B9" s="4" t="s">
        <v>21</v>
      </c>
      <c r="C9" s="3">
        <v>504586800</v>
      </c>
      <c r="D9" s="3">
        <v>475899000</v>
      </c>
      <c r="E9" s="4">
        <f>C9-D9</f>
        <v>28687800</v>
      </c>
      <c r="F9" s="119"/>
      <c r="G9" s="13" t="s">
        <v>35</v>
      </c>
      <c r="H9" s="4">
        <v>104131851</v>
      </c>
      <c r="I9" s="4">
        <v>95285520</v>
      </c>
      <c r="J9" s="4">
        <f>H9-I9</f>
        <v>8846331</v>
      </c>
    </row>
    <row r="10" spans="1:10" ht="25.5" customHeight="1">
      <c r="A10" s="118"/>
      <c r="B10" s="4" t="s">
        <v>22</v>
      </c>
      <c r="C10" s="4">
        <v>6000000</v>
      </c>
      <c r="D10" s="3">
        <v>7000000</v>
      </c>
      <c r="E10" s="4">
        <f>C10-D10</f>
        <v>-1000000</v>
      </c>
      <c r="F10" s="119"/>
      <c r="G10" s="16" t="s">
        <v>45</v>
      </c>
      <c r="H10" s="17">
        <f>SUM(H7:H9)</f>
        <v>1223288203</v>
      </c>
      <c r="I10" s="17">
        <f>SUM(I7:I9)</f>
        <v>1134629642</v>
      </c>
      <c r="J10" s="17">
        <f>SUM(J7:J9)</f>
        <v>88658561</v>
      </c>
    </row>
    <row r="11" spans="1:10" ht="25.5" customHeight="1">
      <c r="A11" s="118"/>
      <c r="B11" s="19" t="s">
        <v>45</v>
      </c>
      <c r="C11" s="5">
        <f>SUM(C7:C10)</f>
        <v>1420468000</v>
      </c>
      <c r="D11" s="5">
        <f>SUM(D7:D10)</f>
        <v>1369220000</v>
      </c>
      <c r="E11" s="4">
        <f>C11-D11</f>
        <v>51248000</v>
      </c>
      <c r="F11" s="18" t="s">
        <v>10</v>
      </c>
      <c r="G11" s="13" t="s">
        <v>34</v>
      </c>
      <c r="H11" s="4">
        <v>18000000</v>
      </c>
      <c r="I11" s="4">
        <v>58798290</v>
      </c>
      <c r="J11" s="4">
        <f>H11-I11</f>
        <v>-40798290</v>
      </c>
    </row>
    <row r="12" spans="1:10" ht="25.5" customHeight="1">
      <c r="A12" s="13" t="s">
        <v>23</v>
      </c>
      <c r="B12" s="13" t="s">
        <v>27</v>
      </c>
      <c r="C12" s="4">
        <v>2400000</v>
      </c>
      <c r="D12" s="4">
        <v>7680000</v>
      </c>
      <c r="E12" s="4">
        <f>C12-D12</f>
        <v>-5280000</v>
      </c>
      <c r="F12" s="18" t="s">
        <v>8</v>
      </c>
      <c r="G12" s="13" t="s">
        <v>8</v>
      </c>
      <c r="H12" s="18">
        <v>210947471</v>
      </c>
      <c r="I12" s="18">
        <v>197158430</v>
      </c>
      <c r="J12" s="4">
        <f>H12-I12</f>
        <v>13789041</v>
      </c>
    </row>
    <row r="13" spans="1:10" ht="25.5" customHeight="1">
      <c r="A13" s="13" t="s">
        <v>17</v>
      </c>
      <c r="B13" s="13" t="s">
        <v>17</v>
      </c>
      <c r="C13" s="14">
        <v>8200000</v>
      </c>
      <c r="D13" s="14">
        <v>4204266</v>
      </c>
      <c r="E13" s="4">
        <f>C13-D13</f>
        <v>3995734</v>
      </c>
      <c r="F13" s="18" t="s">
        <v>30</v>
      </c>
      <c r="G13" s="13" t="s">
        <v>33</v>
      </c>
      <c r="H13" s="4">
        <v>954000</v>
      </c>
      <c r="I13" s="4">
        <v>0</v>
      </c>
      <c r="J13" s="4">
        <f>H13-I13</f>
        <v>954000</v>
      </c>
    </row>
    <row r="14" spans="1:10" ht="25.5" customHeight="1">
      <c r="A14" s="13" t="s">
        <v>24</v>
      </c>
      <c r="B14" s="13" t="s">
        <v>25</v>
      </c>
      <c r="C14" s="15">
        <v>21881674</v>
      </c>
      <c r="D14" s="15">
        <v>19307696</v>
      </c>
      <c r="E14" s="4">
        <f>C14-D14</f>
        <v>2573978</v>
      </c>
      <c r="F14" s="18" t="s">
        <v>32</v>
      </c>
      <c r="G14" s="13" t="s">
        <v>31</v>
      </c>
      <c r="H14" s="4">
        <v>0</v>
      </c>
      <c r="I14" s="4">
        <v>9825600</v>
      </c>
      <c r="J14" s="4">
        <f>H14-I14</f>
        <v>-9825600</v>
      </c>
    </row>
    <row r="15" spans="1:10" ht="23.25" customHeight="1">
      <c r="A15" s="20" t="s">
        <v>46</v>
      </c>
      <c r="B15" s="20" t="s">
        <v>26</v>
      </c>
      <c r="C15" s="22">
        <v>240000</v>
      </c>
      <c r="D15" s="21">
        <v>0</v>
      </c>
      <c r="E15" s="4">
        <f>C15-D15</f>
        <v>240000</v>
      </c>
      <c r="F15" s="21"/>
      <c r="G15" s="21"/>
      <c r="H15" s="21"/>
      <c r="I15" s="21"/>
      <c r="J15" s="21"/>
    </row>
    <row r="22" spans="8:8">
      <c r="H22" s="2"/>
    </row>
  </sheetData>
  <sheetProtection algorithmName="SHA-512" hashValue="SbhLJD01J3x7O3/hgFj96gJO5CMU37i6D4LrJaxX5K8CFnMtAmoJdNDInVBKBkr/RUctgF+7O7bHAPNauwc8mg==" saltValue="wWy/0CbpGyIWGKu1gQ4S+Q==" spinCount="100000" sheet="1" objects="1" scenarios="1"/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2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2"/>
  <sheetViews>
    <sheetView topLeftCell="A49" zoomScale="85" zoomScaleNormal="85" workbookViewId="0">
      <selection activeCell="C10" sqref="C10"/>
    </sheetView>
  </sheetViews>
  <sheetFormatPr defaultRowHeight="16.5"/>
  <cols>
    <col min="1" max="2" width="14" style="33" customWidth="1"/>
    <col min="3" max="4" width="18" style="33" customWidth="1"/>
    <col min="5" max="5" width="16.625" style="33" customWidth="1"/>
    <col min="6" max="6" width="14" style="115" customWidth="1"/>
    <col min="7" max="7" width="22.75" style="115" customWidth="1"/>
    <col min="8" max="9" width="17.375" style="115" customWidth="1"/>
    <col min="10" max="10" width="15.875" style="115" customWidth="1"/>
    <col min="12" max="12" width="14.125" customWidth="1"/>
  </cols>
  <sheetData>
    <row r="1" spans="1:12" ht="44.25" customHeight="1">
      <c r="A1" s="129" t="s">
        <v>87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9.75" customHeight="1">
      <c r="A2" s="47"/>
      <c r="B2" s="47"/>
      <c r="C2" s="47"/>
      <c r="D2" s="47"/>
      <c r="E2" s="47"/>
      <c r="F2" s="76"/>
      <c r="G2" s="76"/>
      <c r="H2" s="76"/>
      <c r="I2" s="76"/>
      <c r="J2" s="76"/>
    </row>
    <row r="3" spans="1:12">
      <c r="A3" s="130"/>
      <c r="B3" s="130"/>
      <c r="C3" s="25"/>
      <c r="D3" s="25"/>
      <c r="E3" s="25"/>
      <c r="F3" s="77"/>
      <c r="G3" s="78"/>
      <c r="H3" s="131" t="s">
        <v>42</v>
      </c>
      <c r="I3" s="131"/>
      <c r="J3" s="131"/>
    </row>
    <row r="4" spans="1:12" ht="26.25" customHeight="1" thickBot="1">
      <c r="A4" s="132" t="s">
        <v>94</v>
      </c>
      <c r="B4" s="132"/>
      <c r="C4" s="132"/>
      <c r="D4" s="132"/>
      <c r="E4" s="133"/>
      <c r="F4" s="134" t="s">
        <v>95</v>
      </c>
      <c r="G4" s="135"/>
      <c r="H4" s="135"/>
      <c r="I4" s="135"/>
      <c r="J4" s="136"/>
    </row>
    <row r="5" spans="1:12">
      <c r="A5" s="27" t="s">
        <v>14</v>
      </c>
      <c r="B5" s="48" t="s">
        <v>15</v>
      </c>
      <c r="C5" s="61" t="s">
        <v>96</v>
      </c>
      <c r="D5" s="53" t="s">
        <v>97</v>
      </c>
      <c r="E5" s="27" t="s">
        <v>13</v>
      </c>
      <c r="F5" s="79" t="s">
        <v>3</v>
      </c>
      <c r="G5" s="80" t="s">
        <v>4</v>
      </c>
      <c r="H5" s="81" t="s">
        <v>2</v>
      </c>
      <c r="I5" s="82" t="s">
        <v>1</v>
      </c>
      <c r="J5" s="83" t="s">
        <v>0</v>
      </c>
    </row>
    <row r="6" spans="1:12">
      <c r="A6" s="137" t="s">
        <v>16</v>
      </c>
      <c r="B6" s="138"/>
      <c r="C6" s="62">
        <f>SUM(C11:C15)</f>
        <v>1453189674</v>
      </c>
      <c r="D6" s="54">
        <f t="shared" ref="D6:E6" si="0">SUM(D11:D15)</f>
        <v>1400411962</v>
      </c>
      <c r="E6" s="46">
        <f t="shared" si="0"/>
        <v>52777712</v>
      </c>
      <c r="F6" s="139" t="s">
        <v>16</v>
      </c>
      <c r="G6" s="140"/>
      <c r="H6" s="84">
        <f>SUM(H23,H27,H56,H59,H62)</f>
        <v>1453189674</v>
      </c>
      <c r="I6" s="85">
        <f>SUM(I23,I27,I56,I59,I62)</f>
        <v>1400411962</v>
      </c>
      <c r="J6" s="86">
        <f>H6-I6</f>
        <v>52777712</v>
      </c>
      <c r="L6" s="1"/>
    </row>
    <row r="7" spans="1:12">
      <c r="A7" s="126" t="s">
        <v>18</v>
      </c>
      <c r="B7" s="49" t="s">
        <v>19</v>
      </c>
      <c r="C7" s="63">
        <v>256573500</v>
      </c>
      <c r="D7" s="55">
        <v>248647000</v>
      </c>
      <c r="E7" s="28">
        <v>7926500</v>
      </c>
      <c r="F7" s="87" t="s">
        <v>86</v>
      </c>
      <c r="G7" s="88" t="s">
        <v>85</v>
      </c>
      <c r="H7" s="89">
        <v>723058434</v>
      </c>
      <c r="I7" s="90">
        <v>669361287</v>
      </c>
      <c r="J7" s="91">
        <f>H7-I7</f>
        <v>53697147</v>
      </c>
    </row>
    <row r="8" spans="1:12">
      <c r="A8" s="127"/>
      <c r="B8" s="50" t="s">
        <v>20</v>
      </c>
      <c r="C8" s="64">
        <v>653307700</v>
      </c>
      <c r="D8" s="56">
        <v>637674000</v>
      </c>
      <c r="E8" s="29">
        <v>15633700</v>
      </c>
      <c r="F8" s="87"/>
      <c r="G8" s="92" t="s">
        <v>84</v>
      </c>
      <c r="H8" s="89">
        <v>219922849</v>
      </c>
      <c r="I8" s="90">
        <v>211428415</v>
      </c>
      <c r="J8" s="93">
        <f t="shared" ref="J8:J21" si="1">H8-I8</f>
        <v>8494434</v>
      </c>
    </row>
    <row r="9" spans="1:12">
      <c r="A9" s="127"/>
      <c r="B9" s="50" t="s">
        <v>21</v>
      </c>
      <c r="C9" s="64">
        <v>504586800</v>
      </c>
      <c r="D9" s="56">
        <v>475899000</v>
      </c>
      <c r="E9" s="29">
        <v>28687800</v>
      </c>
      <c r="F9" s="87"/>
      <c r="G9" s="92" t="s">
        <v>83</v>
      </c>
      <c r="H9" s="89">
        <v>79354885</v>
      </c>
      <c r="I9" s="90">
        <v>68528710</v>
      </c>
      <c r="J9" s="93">
        <f t="shared" si="1"/>
        <v>10826175</v>
      </c>
    </row>
    <row r="10" spans="1:12">
      <c r="A10" s="127"/>
      <c r="B10" s="50" t="s">
        <v>22</v>
      </c>
      <c r="C10" s="65">
        <v>6000000</v>
      </c>
      <c r="D10" s="56">
        <v>7000000</v>
      </c>
      <c r="E10" s="29">
        <v>-1000000</v>
      </c>
      <c r="F10" s="87"/>
      <c r="G10" s="92" t="s">
        <v>58</v>
      </c>
      <c r="H10" s="89">
        <v>84270184</v>
      </c>
      <c r="I10" s="90">
        <v>79259910</v>
      </c>
      <c r="J10" s="93">
        <f t="shared" si="1"/>
        <v>5010274</v>
      </c>
    </row>
    <row r="11" spans="1:12">
      <c r="A11" s="127"/>
      <c r="B11" s="51" t="s">
        <v>45</v>
      </c>
      <c r="C11" s="66">
        <f>SUM(C7:C10)</f>
        <v>1420468000</v>
      </c>
      <c r="D11" s="57">
        <f>SUM(D7:D10)</f>
        <v>1369220000</v>
      </c>
      <c r="E11" s="30">
        <f>SUM(E7:E10)</f>
        <v>51248000</v>
      </c>
      <c r="F11" s="87"/>
      <c r="G11" s="92" t="s">
        <v>82</v>
      </c>
      <c r="H11" s="89">
        <v>3410000</v>
      </c>
      <c r="I11" s="90">
        <v>3410000</v>
      </c>
      <c r="J11" s="93">
        <f t="shared" si="1"/>
        <v>0</v>
      </c>
    </row>
    <row r="12" spans="1:12">
      <c r="A12" s="31" t="s">
        <v>23</v>
      </c>
      <c r="B12" s="52" t="s">
        <v>27</v>
      </c>
      <c r="C12" s="65">
        <v>2400000</v>
      </c>
      <c r="D12" s="58">
        <v>7680000</v>
      </c>
      <c r="E12" s="29">
        <v>-5280000</v>
      </c>
      <c r="F12" s="94"/>
      <c r="G12" s="95" t="s">
        <v>88</v>
      </c>
      <c r="H12" s="96">
        <f>SUM(H7:H11)</f>
        <v>1110016352</v>
      </c>
      <c r="I12" s="70">
        <f>SUM(I7:I11)</f>
        <v>1031988322</v>
      </c>
      <c r="J12" s="97">
        <f>H12-I12</f>
        <v>78028030</v>
      </c>
    </row>
    <row r="13" spans="1:12">
      <c r="A13" s="31" t="s">
        <v>17</v>
      </c>
      <c r="B13" s="52" t="s">
        <v>17</v>
      </c>
      <c r="C13" s="67">
        <v>8200000</v>
      </c>
      <c r="D13" s="59">
        <v>4204266</v>
      </c>
      <c r="E13" s="29">
        <v>3995734</v>
      </c>
      <c r="F13" s="87" t="s">
        <v>81</v>
      </c>
      <c r="G13" s="92" t="s">
        <v>80</v>
      </c>
      <c r="H13" s="89">
        <v>2840000</v>
      </c>
      <c r="I13" s="71">
        <v>2840000</v>
      </c>
      <c r="J13" s="93">
        <f t="shared" si="1"/>
        <v>0</v>
      </c>
    </row>
    <row r="14" spans="1:12">
      <c r="A14" s="31" t="s">
        <v>24</v>
      </c>
      <c r="B14" s="52" t="s">
        <v>25</v>
      </c>
      <c r="C14" s="68">
        <v>21881674</v>
      </c>
      <c r="D14" s="60">
        <v>19307696</v>
      </c>
      <c r="E14" s="29">
        <v>2573978</v>
      </c>
      <c r="F14" s="87"/>
      <c r="G14" s="92" t="s">
        <v>51</v>
      </c>
      <c r="H14" s="89">
        <v>6300000</v>
      </c>
      <c r="I14" s="71">
        <v>4515800</v>
      </c>
      <c r="J14" s="93">
        <f t="shared" si="1"/>
        <v>1784200</v>
      </c>
    </row>
    <row r="15" spans="1:12" ht="17.25" thickBot="1">
      <c r="A15" s="31" t="s">
        <v>46</v>
      </c>
      <c r="B15" s="52" t="s">
        <v>26</v>
      </c>
      <c r="C15" s="69">
        <v>240000</v>
      </c>
      <c r="D15" s="116">
        <v>0</v>
      </c>
      <c r="E15" s="29">
        <v>240000</v>
      </c>
      <c r="F15" s="94"/>
      <c r="G15" s="95" t="s">
        <v>89</v>
      </c>
      <c r="H15" s="96">
        <v>9140000</v>
      </c>
      <c r="I15" s="70">
        <f>SUM(I13:I14)</f>
        <v>7355800</v>
      </c>
      <c r="J15" s="97">
        <f>H15-I15</f>
        <v>1784200</v>
      </c>
    </row>
    <row r="16" spans="1:12">
      <c r="A16" s="32"/>
      <c r="B16" s="32"/>
      <c r="F16" s="87" t="s">
        <v>73</v>
      </c>
      <c r="G16" s="92" t="s">
        <v>6</v>
      </c>
      <c r="H16" s="89">
        <v>13946000</v>
      </c>
      <c r="I16" s="90">
        <v>10007350</v>
      </c>
      <c r="J16" s="93">
        <f t="shared" si="1"/>
        <v>3938650</v>
      </c>
    </row>
    <row r="17" spans="1:10">
      <c r="A17" s="34"/>
      <c r="B17" s="34"/>
      <c r="C17" s="35"/>
      <c r="D17" s="35"/>
      <c r="E17" s="35"/>
      <c r="F17" s="87"/>
      <c r="G17" s="92" t="s">
        <v>79</v>
      </c>
      <c r="H17" s="89">
        <v>49799839</v>
      </c>
      <c r="I17" s="90">
        <v>57826469</v>
      </c>
      <c r="J17" s="93">
        <f t="shared" si="1"/>
        <v>-8026630</v>
      </c>
    </row>
    <row r="18" spans="1:10">
      <c r="A18" s="128"/>
      <c r="B18" s="128"/>
      <c r="C18" s="36"/>
      <c r="D18" s="36"/>
      <c r="E18" s="36"/>
      <c r="F18" s="87"/>
      <c r="G18" s="92" t="s">
        <v>7</v>
      </c>
      <c r="H18" s="89">
        <v>27523780</v>
      </c>
      <c r="I18" s="90">
        <v>21686434</v>
      </c>
      <c r="J18" s="93">
        <f t="shared" si="1"/>
        <v>5837346</v>
      </c>
    </row>
    <row r="19" spans="1:10">
      <c r="A19" s="128"/>
      <c r="B19" s="37"/>
      <c r="C19" s="23"/>
      <c r="D19" s="23"/>
      <c r="E19" s="38"/>
      <c r="F19" s="87"/>
      <c r="G19" s="92" t="s">
        <v>9</v>
      </c>
      <c r="H19" s="89">
        <v>1936000</v>
      </c>
      <c r="I19" s="90">
        <v>1456950</v>
      </c>
      <c r="J19" s="93">
        <f t="shared" si="1"/>
        <v>479050</v>
      </c>
    </row>
    <row r="20" spans="1:10">
      <c r="A20" s="128"/>
      <c r="B20" s="37"/>
      <c r="C20" s="23"/>
      <c r="D20" s="23"/>
      <c r="E20" s="38"/>
      <c r="F20" s="87"/>
      <c r="G20" s="92" t="s">
        <v>78</v>
      </c>
      <c r="H20" s="89">
        <v>780000</v>
      </c>
      <c r="I20" s="90">
        <v>159300</v>
      </c>
      <c r="J20" s="93">
        <f t="shared" si="1"/>
        <v>620700</v>
      </c>
    </row>
    <row r="21" spans="1:10">
      <c r="A21" s="39"/>
      <c r="B21" s="37"/>
      <c r="C21" s="24"/>
      <c r="D21" s="24"/>
      <c r="E21" s="38"/>
      <c r="F21" s="87"/>
      <c r="G21" s="92" t="s">
        <v>77</v>
      </c>
      <c r="H21" s="89">
        <v>10146232</v>
      </c>
      <c r="I21" s="98">
        <v>4149017</v>
      </c>
      <c r="J21" s="93">
        <f t="shared" si="1"/>
        <v>5997215</v>
      </c>
    </row>
    <row r="22" spans="1:10">
      <c r="A22" s="40"/>
      <c r="B22" s="37"/>
      <c r="C22" s="41"/>
      <c r="D22" s="41"/>
      <c r="E22" s="38"/>
      <c r="F22" s="94"/>
      <c r="G22" s="95" t="s">
        <v>89</v>
      </c>
      <c r="H22" s="96">
        <f>SUM(H16:H21)</f>
        <v>104131851</v>
      </c>
      <c r="I22" s="99">
        <f>SUM(I16:I21)</f>
        <v>95285520</v>
      </c>
      <c r="J22" s="97">
        <f>H22-I22</f>
        <v>8846331</v>
      </c>
    </row>
    <row r="23" spans="1:10">
      <c r="A23" s="39"/>
      <c r="B23" s="37"/>
      <c r="C23" s="36"/>
      <c r="D23" s="36"/>
      <c r="E23" s="38"/>
      <c r="F23" s="100" t="s">
        <v>90</v>
      </c>
      <c r="G23" s="95"/>
      <c r="H23" s="96">
        <f>SUM(H12,H15,H22)</f>
        <v>1223288203</v>
      </c>
      <c r="I23" s="99">
        <f>SUM(I22,I15,I12)</f>
        <v>1134629642</v>
      </c>
      <c r="J23" s="97">
        <f>H23-I23</f>
        <v>88658561</v>
      </c>
    </row>
    <row r="24" spans="1:10">
      <c r="A24" s="42"/>
      <c r="B24" s="42"/>
      <c r="C24" s="43"/>
      <c r="D24" s="43"/>
      <c r="E24" s="43"/>
      <c r="F24" s="87" t="s">
        <v>76</v>
      </c>
      <c r="G24" s="92" t="s">
        <v>75</v>
      </c>
      <c r="H24" s="89">
        <v>7200000</v>
      </c>
      <c r="I24" s="90">
        <v>34154190</v>
      </c>
      <c r="J24" s="93">
        <f t="shared" ref="J24:J25" si="2">H24-I24</f>
        <v>-26954190</v>
      </c>
    </row>
    <row r="25" spans="1:10">
      <c r="A25" s="26"/>
      <c r="B25" s="26"/>
      <c r="C25" s="44"/>
      <c r="D25" s="44"/>
      <c r="E25" s="44"/>
      <c r="F25" s="87"/>
      <c r="G25" s="92" t="s">
        <v>74</v>
      </c>
      <c r="H25" s="101">
        <v>10800000</v>
      </c>
      <c r="I25" s="98">
        <v>24644100</v>
      </c>
      <c r="J25" s="93">
        <f t="shared" si="2"/>
        <v>-13844100</v>
      </c>
    </row>
    <row r="26" spans="1:10">
      <c r="A26" s="26"/>
      <c r="B26" s="26"/>
      <c r="C26" s="25"/>
      <c r="D26" s="25"/>
      <c r="E26" s="25"/>
      <c r="F26" s="94"/>
      <c r="G26" s="95" t="s">
        <v>89</v>
      </c>
      <c r="H26" s="102">
        <v>18000000</v>
      </c>
      <c r="I26" s="99">
        <f>SUM(I24:I25)</f>
        <v>58798290</v>
      </c>
      <c r="J26" s="97">
        <f>H26-I26</f>
        <v>-40798290</v>
      </c>
    </row>
    <row r="27" spans="1:10">
      <c r="A27" s="26"/>
      <c r="B27" s="26"/>
      <c r="C27" s="25"/>
      <c r="D27" s="25"/>
      <c r="E27" s="25"/>
      <c r="F27" s="100" t="s">
        <v>90</v>
      </c>
      <c r="G27" s="95"/>
      <c r="H27" s="102">
        <v>18000000</v>
      </c>
      <c r="I27" s="99">
        <f>I26</f>
        <v>58798290</v>
      </c>
      <c r="J27" s="97">
        <f>H27-I27</f>
        <v>-40798290</v>
      </c>
    </row>
    <row r="28" spans="1:10">
      <c r="A28" s="26"/>
      <c r="B28" s="26"/>
      <c r="C28" s="25"/>
      <c r="D28" s="25"/>
      <c r="E28" s="25"/>
      <c r="F28" s="87" t="s">
        <v>70</v>
      </c>
      <c r="G28" s="92" t="s">
        <v>72</v>
      </c>
      <c r="H28" s="103">
        <v>1200000</v>
      </c>
      <c r="I28" s="104">
        <v>0</v>
      </c>
      <c r="J28" s="93">
        <f t="shared" ref="J28:J54" si="3">H28-I28</f>
        <v>1200000</v>
      </c>
    </row>
    <row r="29" spans="1:10">
      <c r="A29" s="26"/>
      <c r="B29" s="26"/>
      <c r="C29" s="25"/>
      <c r="D29" s="25"/>
      <c r="E29" s="25"/>
      <c r="F29" s="105"/>
      <c r="G29" s="92" t="s">
        <v>71</v>
      </c>
      <c r="H29" s="103">
        <v>1200000</v>
      </c>
      <c r="I29" s="104">
        <v>0</v>
      </c>
      <c r="J29" s="93">
        <f t="shared" si="3"/>
        <v>1200000</v>
      </c>
    </row>
    <row r="30" spans="1:10">
      <c r="A30" s="26"/>
      <c r="B30" s="26"/>
      <c r="C30" s="25"/>
      <c r="D30" s="25"/>
      <c r="E30" s="25"/>
      <c r="F30" s="106"/>
      <c r="G30" s="92" t="s">
        <v>53</v>
      </c>
      <c r="H30" s="89">
        <v>9600000</v>
      </c>
      <c r="I30" s="90">
        <v>13670000</v>
      </c>
      <c r="J30" s="93">
        <f t="shared" si="3"/>
        <v>-4070000</v>
      </c>
    </row>
    <row r="31" spans="1:10" ht="24">
      <c r="A31" s="26"/>
      <c r="B31" s="26"/>
      <c r="C31" s="25"/>
      <c r="D31" s="25"/>
      <c r="E31" s="25"/>
      <c r="F31" s="105"/>
      <c r="G31" s="92" t="s">
        <v>61</v>
      </c>
      <c r="H31" s="89">
        <v>21073342</v>
      </c>
      <c r="I31" s="90">
        <v>9014400</v>
      </c>
      <c r="J31" s="93">
        <f t="shared" si="3"/>
        <v>12058942</v>
      </c>
    </row>
    <row r="32" spans="1:10">
      <c r="A32" s="26"/>
      <c r="B32" s="26"/>
      <c r="C32" s="25"/>
      <c r="D32" s="25"/>
      <c r="E32" s="25"/>
      <c r="F32" s="105"/>
      <c r="G32" s="92" t="s">
        <v>60</v>
      </c>
      <c r="H32" s="89">
        <v>3000000</v>
      </c>
      <c r="I32" s="90">
        <v>1446000</v>
      </c>
      <c r="J32" s="93">
        <f t="shared" si="3"/>
        <v>1554000</v>
      </c>
    </row>
    <row r="33" spans="1:10">
      <c r="A33" s="26"/>
      <c r="B33" s="26"/>
      <c r="C33" s="25"/>
      <c r="D33" s="25"/>
      <c r="E33" s="25"/>
      <c r="F33" s="105"/>
      <c r="G33" s="92" t="s">
        <v>62</v>
      </c>
      <c r="H33" s="89">
        <v>13452000</v>
      </c>
      <c r="I33" s="90">
        <v>15795477</v>
      </c>
      <c r="J33" s="93">
        <f t="shared" si="3"/>
        <v>-2343477</v>
      </c>
    </row>
    <row r="34" spans="1:10" ht="24">
      <c r="A34" s="26"/>
      <c r="B34" s="26"/>
      <c r="C34" s="25"/>
      <c r="D34" s="25"/>
      <c r="E34" s="25"/>
      <c r="F34" s="105"/>
      <c r="G34" s="92" t="s">
        <v>59</v>
      </c>
      <c r="H34" s="89">
        <v>18313850</v>
      </c>
      <c r="I34" s="104">
        <v>0</v>
      </c>
      <c r="J34" s="93">
        <f t="shared" si="3"/>
        <v>18313850</v>
      </c>
    </row>
    <row r="35" spans="1:10">
      <c r="A35" s="26"/>
      <c r="B35" s="26"/>
      <c r="C35" s="25"/>
      <c r="D35" s="25"/>
      <c r="E35" s="25"/>
      <c r="F35" s="105"/>
      <c r="G35" s="92" t="s">
        <v>57</v>
      </c>
      <c r="H35" s="89">
        <v>7600000</v>
      </c>
      <c r="I35" s="90">
        <v>8550000</v>
      </c>
      <c r="J35" s="93">
        <f t="shared" si="3"/>
        <v>-950000</v>
      </c>
    </row>
    <row r="36" spans="1:10">
      <c r="A36" s="26"/>
      <c r="B36" s="26"/>
      <c r="C36" s="25"/>
      <c r="D36" s="25"/>
      <c r="E36" s="25"/>
      <c r="F36" s="105"/>
      <c r="G36" s="92" t="s">
        <v>65</v>
      </c>
      <c r="H36" s="89">
        <v>600000</v>
      </c>
      <c r="I36" s="90">
        <v>923860</v>
      </c>
      <c r="J36" s="93">
        <f t="shared" si="3"/>
        <v>-323860</v>
      </c>
    </row>
    <row r="37" spans="1:10">
      <c r="A37" s="26"/>
      <c r="B37" s="26"/>
      <c r="C37" s="25"/>
      <c r="D37" s="25"/>
      <c r="E37" s="25"/>
      <c r="F37" s="105"/>
      <c r="G37" s="92" t="s">
        <v>91</v>
      </c>
      <c r="H37" s="89">
        <v>655500</v>
      </c>
      <c r="I37" s="90">
        <v>696280</v>
      </c>
      <c r="J37" s="93">
        <f t="shared" si="3"/>
        <v>-40780</v>
      </c>
    </row>
    <row r="38" spans="1:10">
      <c r="A38" s="26"/>
      <c r="B38" s="26"/>
      <c r="C38" s="25"/>
      <c r="D38" s="45"/>
      <c r="E38" s="25"/>
      <c r="F38" s="105"/>
      <c r="G38" s="92" t="s">
        <v>56</v>
      </c>
      <c r="H38" s="89">
        <v>2784500</v>
      </c>
      <c r="I38" s="90">
        <v>3173720</v>
      </c>
      <c r="J38" s="93">
        <f t="shared" si="3"/>
        <v>-389220</v>
      </c>
    </row>
    <row r="39" spans="1:10">
      <c r="A39" s="26"/>
      <c r="B39" s="26"/>
      <c r="C39" s="25"/>
      <c r="D39" s="45"/>
      <c r="E39" s="25"/>
      <c r="F39" s="105"/>
      <c r="G39" s="92" t="s">
        <v>64</v>
      </c>
      <c r="H39" s="89">
        <v>13935570</v>
      </c>
      <c r="I39" s="90">
        <v>7329310</v>
      </c>
      <c r="J39" s="93">
        <f t="shared" si="3"/>
        <v>6606260</v>
      </c>
    </row>
    <row r="40" spans="1:10">
      <c r="A40" s="26"/>
      <c r="B40" s="26"/>
      <c r="C40" s="25"/>
      <c r="D40" s="45"/>
      <c r="E40" s="25"/>
      <c r="F40" s="105"/>
      <c r="G40" s="92" t="s">
        <v>68</v>
      </c>
      <c r="H40" s="89">
        <v>1500000</v>
      </c>
      <c r="I40" s="90">
        <v>2283290</v>
      </c>
      <c r="J40" s="93">
        <f t="shared" si="3"/>
        <v>-783290</v>
      </c>
    </row>
    <row r="41" spans="1:10">
      <c r="A41" s="26"/>
      <c r="B41" s="26"/>
      <c r="C41" s="25"/>
      <c r="D41" s="45"/>
      <c r="E41" s="25"/>
      <c r="F41" s="105"/>
      <c r="G41" s="92" t="s">
        <v>67</v>
      </c>
      <c r="H41" s="89">
        <v>7890000</v>
      </c>
      <c r="I41" s="90">
        <v>15891620</v>
      </c>
      <c r="J41" s="93">
        <f t="shared" si="3"/>
        <v>-8001620</v>
      </c>
    </row>
    <row r="42" spans="1:10" ht="24">
      <c r="A42" s="26"/>
      <c r="B42" s="26"/>
      <c r="C42" s="25"/>
      <c r="D42" s="45"/>
      <c r="E42" s="25"/>
      <c r="F42" s="105"/>
      <c r="G42" s="92" t="s">
        <v>66</v>
      </c>
      <c r="H42" s="89">
        <v>10780000</v>
      </c>
      <c r="I42" s="90">
        <v>26285300</v>
      </c>
      <c r="J42" s="93">
        <f t="shared" si="3"/>
        <v>-15505300</v>
      </c>
    </row>
    <row r="43" spans="1:10">
      <c r="A43" s="26"/>
      <c r="B43" s="26"/>
      <c r="C43" s="25"/>
      <c r="D43" s="45"/>
      <c r="E43" s="25"/>
      <c r="F43" s="105"/>
      <c r="G43" s="92" t="s">
        <v>63</v>
      </c>
      <c r="H43" s="89">
        <v>2990940</v>
      </c>
      <c r="I43" s="90">
        <v>2019410</v>
      </c>
      <c r="J43" s="93">
        <f t="shared" si="3"/>
        <v>971530</v>
      </c>
    </row>
    <row r="44" spans="1:10">
      <c r="A44" s="26"/>
      <c r="B44" s="26"/>
      <c r="C44" s="25"/>
      <c r="D44" s="45"/>
      <c r="E44" s="25"/>
      <c r="F44" s="105"/>
      <c r="G44" s="92" t="s">
        <v>69</v>
      </c>
      <c r="H44" s="89">
        <v>54053515</v>
      </c>
      <c r="I44" s="90">
        <v>43500465</v>
      </c>
      <c r="J44" s="93">
        <f t="shared" si="3"/>
        <v>10553050</v>
      </c>
    </row>
    <row r="45" spans="1:10">
      <c r="A45" s="26"/>
      <c r="B45" s="26"/>
      <c r="C45" s="25"/>
      <c r="D45" s="45"/>
      <c r="E45" s="25"/>
      <c r="F45" s="105"/>
      <c r="G45" s="92" t="s">
        <v>52</v>
      </c>
      <c r="H45" s="89">
        <v>8285254</v>
      </c>
      <c r="I45" s="90">
        <v>9755094</v>
      </c>
      <c r="J45" s="93">
        <f t="shared" si="3"/>
        <v>-1469840</v>
      </c>
    </row>
    <row r="46" spans="1:10">
      <c r="A46" s="26"/>
      <c r="B46" s="26"/>
      <c r="C46" s="25"/>
      <c r="D46" s="45"/>
      <c r="E46" s="25"/>
      <c r="F46" s="105"/>
      <c r="G46" s="92" t="s">
        <v>50</v>
      </c>
      <c r="H46" s="89">
        <v>3233000</v>
      </c>
      <c r="I46" s="90">
        <v>2819650</v>
      </c>
      <c r="J46" s="93">
        <f t="shared" si="3"/>
        <v>413350</v>
      </c>
    </row>
    <row r="47" spans="1:10">
      <c r="A47" s="26"/>
      <c r="B47" s="26"/>
      <c r="C47" s="25"/>
      <c r="D47" s="45"/>
      <c r="E47" s="25"/>
      <c r="F47" s="105"/>
      <c r="G47" s="92" t="s">
        <v>49</v>
      </c>
      <c r="H47" s="89">
        <v>8000000</v>
      </c>
      <c r="I47" s="90">
        <v>0</v>
      </c>
      <c r="J47" s="93">
        <f t="shared" si="3"/>
        <v>8000000</v>
      </c>
    </row>
    <row r="48" spans="1:10">
      <c r="A48" s="26"/>
      <c r="B48" s="26"/>
      <c r="C48" s="25"/>
      <c r="D48" s="45"/>
      <c r="E48" s="25"/>
      <c r="F48" s="105"/>
      <c r="G48" s="92" t="s">
        <v>12</v>
      </c>
      <c r="H48" s="89">
        <v>3000000</v>
      </c>
      <c r="I48" s="90">
        <v>3000000</v>
      </c>
      <c r="J48" s="93">
        <f t="shared" si="3"/>
        <v>0</v>
      </c>
    </row>
    <row r="49" spans="1:12">
      <c r="A49" s="26"/>
      <c r="B49" s="26"/>
      <c r="C49" s="25"/>
      <c r="D49" s="45"/>
      <c r="E49" s="25"/>
      <c r="F49" s="105"/>
      <c r="G49" s="92" t="s">
        <v>28</v>
      </c>
      <c r="H49" s="89">
        <v>4000000</v>
      </c>
      <c r="I49" s="90">
        <v>4000000</v>
      </c>
      <c r="J49" s="93">
        <f t="shared" si="3"/>
        <v>0</v>
      </c>
    </row>
    <row r="50" spans="1:12" ht="24">
      <c r="A50" s="26"/>
      <c r="B50" s="26"/>
      <c r="C50" s="25"/>
      <c r="D50" s="45"/>
      <c r="E50" s="25"/>
      <c r="F50" s="105"/>
      <c r="G50" s="92" t="s">
        <v>48</v>
      </c>
      <c r="H50" s="89">
        <v>1800000</v>
      </c>
      <c r="I50" s="104">
        <v>0</v>
      </c>
      <c r="J50" s="93">
        <f t="shared" si="3"/>
        <v>1800000</v>
      </c>
    </row>
    <row r="51" spans="1:12">
      <c r="A51" s="26"/>
      <c r="B51" s="26"/>
      <c r="C51" s="25"/>
      <c r="D51" s="45"/>
      <c r="E51" s="25"/>
      <c r="F51" s="105"/>
      <c r="G51" s="92" t="s">
        <v>55</v>
      </c>
      <c r="H51" s="89">
        <v>750000</v>
      </c>
      <c r="I51" s="104">
        <v>0</v>
      </c>
      <c r="J51" s="93">
        <f t="shared" si="3"/>
        <v>750000</v>
      </c>
    </row>
    <row r="52" spans="1:12">
      <c r="A52" s="26"/>
      <c r="B52" s="26"/>
      <c r="C52" s="25"/>
      <c r="D52" s="45"/>
      <c r="E52" s="25"/>
      <c r="F52" s="105"/>
      <c r="G52" s="92" t="s">
        <v>54</v>
      </c>
      <c r="H52" s="89">
        <v>11250000</v>
      </c>
      <c r="I52" s="72">
        <v>16650000</v>
      </c>
      <c r="J52" s="93">
        <f t="shared" si="3"/>
        <v>-5400000</v>
      </c>
    </row>
    <row r="53" spans="1:12">
      <c r="A53" s="26"/>
      <c r="B53" s="26"/>
      <c r="C53" s="25"/>
      <c r="D53" s="45"/>
      <c r="E53" s="25"/>
      <c r="F53" s="105"/>
      <c r="G53" s="92" t="s">
        <v>92</v>
      </c>
      <c r="H53" s="89">
        <v>0</v>
      </c>
      <c r="I53" s="90">
        <v>7354554</v>
      </c>
      <c r="J53" s="93">
        <f t="shared" si="3"/>
        <v>-7354554</v>
      </c>
    </row>
    <row r="54" spans="1:12">
      <c r="A54" s="26"/>
      <c r="B54" s="26"/>
      <c r="C54" s="25"/>
      <c r="D54" s="45"/>
      <c r="E54" s="25"/>
      <c r="F54" s="105"/>
      <c r="G54" s="92" t="s">
        <v>29</v>
      </c>
      <c r="H54" s="101">
        <v>0</v>
      </c>
      <c r="I54" s="98">
        <v>3000000</v>
      </c>
      <c r="J54" s="93">
        <f t="shared" si="3"/>
        <v>-3000000</v>
      </c>
    </row>
    <row r="55" spans="1:12">
      <c r="A55" s="26"/>
      <c r="B55" s="26"/>
      <c r="C55" s="25"/>
      <c r="D55" s="45"/>
      <c r="E55" s="25"/>
      <c r="F55" s="107"/>
      <c r="G55" s="95" t="s">
        <v>89</v>
      </c>
      <c r="H55" s="102">
        <f>SUM(H28:H52)</f>
        <v>210947471</v>
      </c>
      <c r="I55" s="99">
        <f>SUM(I28:I54)</f>
        <v>197158430</v>
      </c>
      <c r="J55" s="97">
        <f>H55-I55</f>
        <v>13789041</v>
      </c>
    </row>
    <row r="56" spans="1:12">
      <c r="A56" s="26"/>
      <c r="B56" s="26"/>
      <c r="C56" s="25"/>
      <c r="D56" s="45"/>
      <c r="E56" s="25"/>
      <c r="F56" s="108" t="s">
        <v>90</v>
      </c>
      <c r="G56" s="109"/>
      <c r="H56" s="102">
        <f>H55</f>
        <v>210947471</v>
      </c>
      <c r="I56" s="99">
        <f>I55</f>
        <v>197158430</v>
      </c>
      <c r="J56" s="97">
        <f>H56-I56</f>
        <v>13789041</v>
      </c>
    </row>
    <row r="57" spans="1:12">
      <c r="A57" s="26"/>
      <c r="B57" s="26"/>
      <c r="C57" s="25"/>
      <c r="D57" s="45"/>
      <c r="E57" s="25"/>
      <c r="F57" s="105" t="s">
        <v>47</v>
      </c>
      <c r="G57" s="92" t="s">
        <v>47</v>
      </c>
      <c r="H57" s="89">
        <v>954000</v>
      </c>
      <c r="I57" s="110">
        <v>0</v>
      </c>
      <c r="J57" s="93">
        <f t="shared" ref="J57" si="4">H57-I57</f>
        <v>954000</v>
      </c>
    </row>
    <row r="58" spans="1:12">
      <c r="A58" s="26"/>
      <c r="B58" s="26"/>
      <c r="C58" s="25"/>
      <c r="D58" s="45"/>
      <c r="E58" s="25"/>
      <c r="F58" s="107"/>
      <c r="G58" s="95" t="s">
        <v>89</v>
      </c>
      <c r="H58" s="96">
        <v>954000</v>
      </c>
      <c r="I58" s="70">
        <v>0</v>
      </c>
      <c r="J58" s="97">
        <f>H58-I58</f>
        <v>954000</v>
      </c>
    </row>
    <row r="59" spans="1:12">
      <c r="A59" s="26"/>
      <c r="B59" s="26"/>
      <c r="C59" s="25"/>
      <c r="D59" s="45"/>
      <c r="E59" s="25"/>
      <c r="F59" s="108" t="s">
        <v>90</v>
      </c>
      <c r="G59" s="111"/>
      <c r="H59" s="112">
        <v>954000</v>
      </c>
      <c r="I59" s="113">
        <v>0</v>
      </c>
      <c r="J59" s="97">
        <f>H59-I59</f>
        <v>954000</v>
      </c>
    </row>
    <row r="60" spans="1:12">
      <c r="A60" s="26"/>
      <c r="B60" s="26"/>
      <c r="C60" s="25"/>
      <c r="D60" s="45"/>
      <c r="E60" s="25"/>
      <c r="F60" s="105" t="s">
        <v>93</v>
      </c>
      <c r="G60" s="92" t="s">
        <v>11</v>
      </c>
      <c r="H60" s="103">
        <v>0</v>
      </c>
      <c r="I60" s="73">
        <v>9825600</v>
      </c>
      <c r="J60" s="93">
        <f t="shared" ref="J60" si="5">H60-I60</f>
        <v>-9825600</v>
      </c>
    </row>
    <row r="61" spans="1:12">
      <c r="A61" s="26"/>
      <c r="B61" s="26"/>
      <c r="C61" s="25"/>
      <c r="D61" s="45"/>
      <c r="E61" s="25"/>
      <c r="F61" s="107"/>
      <c r="G61" s="95" t="s">
        <v>89</v>
      </c>
      <c r="H61" s="102">
        <v>0</v>
      </c>
      <c r="I61" s="99">
        <v>9825600</v>
      </c>
      <c r="J61" s="97">
        <f>H61-I61</f>
        <v>-9825600</v>
      </c>
      <c r="L61" s="2"/>
    </row>
    <row r="62" spans="1:12" ht="17.25" thickBot="1">
      <c r="A62" s="26"/>
      <c r="B62" s="26"/>
      <c r="C62" s="25"/>
      <c r="D62" s="45"/>
      <c r="E62" s="25"/>
      <c r="F62" s="108" t="s">
        <v>90</v>
      </c>
      <c r="G62" s="111"/>
      <c r="H62" s="114">
        <v>0</v>
      </c>
      <c r="I62" s="99">
        <v>9825600</v>
      </c>
      <c r="J62" s="97">
        <f>H62-I62</f>
        <v>-9825600</v>
      </c>
    </row>
  </sheetData>
  <sheetProtection algorithmName="SHA-512" hashValue="V2NblXUajQBtZ4iZQvpGacGgMQVu2s88Usg73TfQqgSH7ENe5bamIj0Hqw/3TWB/KpsXkUA2/C+smWNaR1rVyg==" saltValue="x1DrK+lXPQQoZfxV+o3DgQ==" spinCount="100000" sheet="1" objects="1" scenarios="1"/>
  <mergeCells count="10">
    <mergeCell ref="A7:A11"/>
    <mergeCell ref="A18:B18"/>
    <mergeCell ref="A19:A20"/>
    <mergeCell ref="A1:J1"/>
    <mergeCell ref="A3:B3"/>
    <mergeCell ref="H3:J3"/>
    <mergeCell ref="A4:E4"/>
    <mergeCell ref="F4:J4"/>
    <mergeCell ref="A6:B6"/>
    <mergeCell ref="F6:G6"/>
  </mergeCells>
  <phoneticPr fontId="2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세입세출예산 공고</vt:lpstr>
      <vt:lpstr>2. 세입세출총괄표</vt:lpstr>
      <vt:lpstr>'2.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dongjak</cp:lastModifiedBy>
  <cp:lastPrinted>2021-03-09T01:51:37Z</cp:lastPrinted>
  <dcterms:created xsi:type="dcterms:W3CDTF">2020-12-03T11:48:54Z</dcterms:created>
  <dcterms:modified xsi:type="dcterms:W3CDTF">2021-03-16T02:33:11Z</dcterms:modified>
</cp:coreProperties>
</file>