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85"/>
  </bookViews>
  <sheets>
    <sheet name="1.세입세출결산서-아돌" sheetId="57" r:id="rId1"/>
    <sheet name="1-1.세입결산서-아돌" sheetId="58" r:id="rId2"/>
    <sheet name="1-2.세출결산서" sheetId="41" r:id="rId3"/>
    <sheet name="2.정부보조금명세서" sheetId="54" r:id="rId4"/>
    <sheet name="3.인건비명세서" sheetId="49" r:id="rId5"/>
    <sheet name="4.사업비명세서" sheetId="55" r:id="rId6"/>
    <sheet name="5.기타비용명세서" sheetId="52" r:id="rId7"/>
  </sheets>
  <definedNames>
    <definedName name="_xlnm.Print_Area" localSheetId="0">'1.세입세출결산서-아돌'!$A$1:$H$13</definedName>
    <definedName name="_xlnm.Print_Area" localSheetId="1">'1-1.세입결산서-아돌'!$A$1:$G$8</definedName>
    <definedName name="_xlnm.Print_Area" localSheetId="2">'1-2.세출결산서'!$A$1:$J$58</definedName>
    <definedName name="_xlnm.Print_Area" localSheetId="4">'3.인건비명세서'!$A$1:$E$12</definedName>
    <definedName name="_xlnm.Print_Area" localSheetId="6">'5.기타비용명세서'!$A$1:$F$15</definedName>
    <definedName name="소득세" localSheetId="0">#REF!</definedName>
    <definedName name="소득세" localSheetId="1">#REF!</definedName>
    <definedName name="소득세" localSheetId="5">#REF!</definedName>
    <definedName name="소득세" localSheetId="6">#REF!</definedName>
    <definedName name="소득세">#REF!</definedName>
    <definedName name="소득세2" localSheetId="0">#REF!</definedName>
    <definedName name="소득세2" localSheetId="1">#REF!</definedName>
    <definedName name="소득세2" localSheetId="5">#REF!</definedName>
    <definedName name="소득세2" localSheetId="6">#REF!</definedName>
    <definedName name="소득세2">#REF!</definedName>
  </definedNames>
  <calcPr calcId="162913"/>
</workbook>
</file>

<file path=xl/calcChain.xml><?xml version="1.0" encoding="utf-8"?>
<calcChain xmlns="http://schemas.openxmlformats.org/spreadsheetml/2006/main">
  <c r="D12" i="52" l="1"/>
  <c r="D7" i="52"/>
  <c r="E8" i="58"/>
  <c r="F8" i="58"/>
  <c r="D8" i="58"/>
  <c r="E57" i="41" l="1"/>
  <c r="F57" i="41"/>
  <c r="G57" i="41"/>
  <c r="H57" i="41"/>
  <c r="F56" i="41"/>
  <c r="G56" i="41"/>
  <c r="H56" i="41"/>
  <c r="I56" i="41"/>
  <c r="E56" i="41"/>
  <c r="I48" i="41"/>
  <c r="E48" i="41"/>
  <c r="E47" i="41"/>
  <c r="I47" i="41" s="1"/>
  <c r="I49" i="41" s="1"/>
  <c r="E49" i="41" l="1"/>
  <c r="E39" i="41" l="1"/>
  <c r="E38" i="41"/>
  <c r="E24" i="41"/>
  <c r="E23" i="41"/>
  <c r="E18" i="41"/>
  <c r="E17" i="41"/>
  <c r="G58" i="41" l="1"/>
  <c r="F58" i="41"/>
  <c r="H58" i="41"/>
  <c r="J53" i="58"/>
  <c r="F7" i="58"/>
  <c r="F6" i="58"/>
  <c r="H10" i="57" l="1"/>
  <c r="H11" i="57"/>
  <c r="H12" i="57"/>
  <c r="C13" i="57"/>
  <c r="B13" i="57"/>
  <c r="D8" i="57"/>
  <c r="G13" i="57" l="1"/>
  <c r="F13" i="57"/>
  <c r="H9" i="57"/>
  <c r="H8" i="57"/>
  <c r="H7" i="57"/>
  <c r="D7" i="57"/>
  <c r="D13" i="57" s="1"/>
  <c r="H13" i="57" l="1"/>
  <c r="C12" i="49" l="1"/>
  <c r="C17" i="55"/>
  <c r="D15" i="52"/>
  <c r="G260" i="54" l="1"/>
  <c r="I54" i="41" l="1"/>
  <c r="I57" i="41" s="1"/>
  <c r="I11" i="41"/>
  <c r="I51" i="41"/>
  <c r="I50" i="41"/>
  <c r="I45" i="41"/>
  <c r="I44" i="41"/>
  <c r="H52" i="41"/>
  <c r="I53" i="41"/>
  <c r="E46" i="41"/>
  <c r="I27" i="41"/>
  <c r="E22" i="41"/>
  <c r="I21" i="41"/>
  <c r="I20" i="41"/>
  <c r="I15" i="41"/>
  <c r="E16" i="41"/>
  <c r="I12" i="41"/>
  <c r="E13" i="41"/>
  <c r="I9" i="41"/>
  <c r="I8" i="41"/>
  <c r="E7" i="41"/>
  <c r="I6" i="41"/>
  <c r="I5" i="41"/>
  <c r="E55" i="41" l="1"/>
  <c r="E25" i="41"/>
  <c r="I55" i="41"/>
  <c r="I22" i="41"/>
  <c r="I52" i="41"/>
  <c r="I33" i="41"/>
  <c r="I23" i="41"/>
  <c r="E28" i="41"/>
  <c r="I32" i="41"/>
  <c r="I46" i="41"/>
  <c r="I13" i="41"/>
  <c r="I7" i="41"/>
  <c r="I24" i="41"/>
  <c r="I30" i="41"/>
  <c r="I36" i="41"/>
  <c r="E42" i="41"/>
  <c r="I29" i="41"/>
  <c r="I35" i="41"/>
  <c r="I26" i="41"/>
  <c r="I28" i="41" s="1"/>
  <c r="E34" i="41"/>
  <c r="E31" i="41"/>
  <c r="E37" i="41"/>
  <c r="I17" i="41"/>
  <c r="I18" i="41"/>
  <c r="I10" i="41"/>
  <c r="E10" i="41"/>
  <c r="E19" i="41" s="1"/>
  <c r="I14" i="41"/>
  <c r="I16" i="41" s="1"/>
  <c r="I34" i="41" l="1"/>
  <c r="I25" i="41"/>
  <c r="I31" i="41"/>
  <c r="I37" i="41"/>
  <c r="I42" i="41"/>
  <c r="I39" i="41"/>
  <c r="E41" i="41"/>
  <c r="E40" i="41"/>
  <c r="I38" i="41"/>
  <c r="I19" i="41"/>
  <c r="E43" i="41" l="1"/>
  <c r="E58" i="41"/>
  <c r="I40" i="41"/>
  <c r="I41" i="41"/>
  <c r="I43" i="41" s="1"/>
  <c r="I58" i="41" l="1"/>
</calcChain>
</file>

<file path=xl/sharedStrings.xml><?xml version="1.0" encoding="utf-8"?>
<sst xmlns="http://schemas.openxmlformats.org/spreadsheetml/2006/main" count="1244" uniqueCount="328">
  <si>
    <t>구분</t>
  </si>
  <si>
    <t>보조금</t>
  </si>
  <si>
    <t>과목</t>
  </si>
  <si>
    <t>시설부담</t>
  </si>
  <si>
    <t>후원금</t>
  </si>
  <si>
    <t>계</t>
  </si>
  <si>
    <t>관</t>
  </si>
  <si>
    <t>항</t>
  </si>
  <si>
    <t>목</t>
  </si>
  <si>
    <t>급여</t>
  </si>
  <si>
    <t>예산</t>
  </si>
  <si>
    <t>결산</t>
  </si>
  <si>
    <t>증감</t>
  </si>
  <si>
    <t>제수당</t>
  </si>
  <si>
    <t>사회보험부담금</t>
  </si>
  <si>
    <t>인건비</t>
  </si>
  <si>
    <t>기관운영비</t>
  </si>
  <si>
    <t>여비</t>
  </si>
  <si>
    <t>수용비 및 수수료</t>
  </si>
  <si>
    <t>공공요금</t>
  </si>
  <si>
    <t>제세공과금</t>
  </si>
  <si>
    <t>잡지출</t>
  </si>
  <si>
    <t>반환금</t>
  </si>
  <si>
    <t>총합계</t>
  </si>
  <si>
    <t>국고보조금</t>
  </si>
  <si>
    <t>잡수입</t>
  </si>
  <si>
    <t>과  목</t>
  </si>
  <si>
    <t>증  감</t>
  </si>
  <si>
    <t>비  고</t>
  </si>
  <si>
    <t>예산액</t>
  </si>
  <si>
    <t>결산액</t>
  </si>
  <si>
    <t>예금이자수입</t>
  </si>
  <si>
    <t>(단위:천원)</t>
    <phoneticPr fontId="15" type="noConversion"/>
  </si>
  <si>
    <t>비  고</t>
    <phoneticPr fontId="15" type="noConversion"/>
  </si>
  <si>
    <t>사무비</t>
    <phoneticPr fontId="15" type="noConversion"/>
  </si>
  <si>
    <t>계</t>
    <phoneticPr fontId="15" type="noConversion"/>
  </si>
  <si>
    <t>업무추진비</t>
    <phoneticPr fontId="15" type="noConversion"/>
  </si>
  <si>
    <t>계</t>
    <phoneticPr fontId="15" type="noConversion"/>
  </si>
  <si>
    <t>운영비</t>
    <phoneticPr fontId="15" type="noConversion"/>
  </si>
  <si>
    <t>계</t>
    <phoneticPr fontId="15" type="noConversion"/>
  </si>
  <si>
    <t>사업비</t>
    <phoneticPr fontId="15" type="noConversion"/>
  </si>
  <si>
    <t>사업비</t>
    <phoneticPr fontId="15" type="noConversion"/>
  </si>
  <si>
    <t>잡지출</t>
    <phoneticPr fontId="15" type="noConversion"/>
  </si>
  <si>
    <t>잡지출</t>
    <phoneticPr fontId="15" type="noConversion"/>
  </si>
  <si>
    <t>증감</t>
    <phoneticPr fontId="15" type="noConversion"/>
  </si>
  <si>
    <t>예비비및기타</t>
    <phoneticPr fontId="15" type="noConversion"/>
  </si>
  <si>
    <t>예비비 및 기타</t>
    <phoneticPr fontId="15" type="noConversion"/>
  </si>
  <si>
    <t>사업수입</t>
    <phoneticPr fontId="9" type="noConversion"/>
  </si>
  <si>
    <t>증감</t>
    <phoneticPr fontId="15" type="noConversion"/>
  </si>
  <si>
    <t>순번</t>
  </si>
  <si>
    <t>금액</t>
  </si>
  <si>
    <t>비고</t>
  </si>
  <si>
    <t>합계</t>
  </si>
  <si>
    <t>세  입</t>
    <phoneticPr fontId="15" type="noConversion"/>
  </si>
  <si>
    <t>세  출</t>
    <phoneticPr fontId="15" type="noConversion"/>
  </si>
  <si>
    <t>과  목</t>
    <phoneticPr fontId="15" type="noConversion"/>
  </si>
  <si>
    <t>예  산</t>
    <phoneticPr fontId="15" type="noConversion"/>
  </si>
  <si>
    <t>결  산</t>
    <phoneticPr fontId="15" type="noConversion"/>
  </si>
  <si>
    <t>증  감</t>
    <phoneticPr fontId="15" type="noConversion"/>
  </si>
  <si>
    <t>보조금</t>
    <phoneticPr fontId="15" type="noConversion"/>
  </si>
  <si>
    <t>인건비</t>
    <phoneticPr fontId="15" type="noConversion"/>
  </si>
  <si>
    <t>반환금</t>
    <phoneticPr fontId="15" type="noConversion"/>
  </si>
  <si>
    <t>세입계</t>
    <phoneticPr fontId="15" type="noConversion"/>
  </si>
  <si>
    <t>세출계</t>
    <phoneticPr fontId="15" type="noConversion"/>
  </si>
  <si>
    <t>산출내역</t>
  </si>
  <si>
    <t>(단위:천원)</t>
  </si>
  <si>
    <r>
      <t>(단위</t>
    </r>
    <r>
      <rPr>
        <sz val="11"/>
        <color theme="1"/>
        <rFont val="맑은 고딕"/>
        <family val="2"/>
        <charset val="129"/>
        <scheme val="minor"/>
      </rPr>
      <t>: 원)</t>
    </r>
    <phoneticPr fontId="9" type="noConversion"/>
  </si>
  <si>
    <t>잡지출</t>
    <phoneticPr fontId="9" type="noConversion"/>
  </si>
  <si>
    <t>수령일자</t>
  </si>
  <si>
    <t>보조계정(항)</t>
  </si>
  <si>
    <t>보조계정(목)</t>
  </si>
  <si>
    <t>보조기관</t>
  </si>
  <si>
    <t>보조금수입</t>
  </si>
  <si>
    <t>보건복지부</t>
  </si>
  <si>
    <t>1월 예탁금</t>
  </si>
  <si>
    <t>2월 예탁금</t>
  </si>
  <si>
    <t>3월 예탁금</t>
  </si>
  <si>
    <t>4월 예탁금</t>
  </si>
  <si>
    <t>5월 예탁금</t>
  </si>
  <si>
    <t>6월 예탁금</t>
  </si>
  <si>
    <t>7월 예탁금</t>
  </si>
  <si>
    <t>8월 예탁금</t>
  </si>
  <si>
    <t>9월 예탁금</t>
  </si>
  <si>
    <t>10월 예탁금</t>
  </si>
  <si>
    <t>11월 예탁금</t>
  </si>
  <si>
    <t>12월 예탁금</t>
  </si>
  <si>
    <t>(단위:천원)</t>
    <phoneticPr fontId="15" type="noConversion"/>
  </si>
  <si>
    <t>과  목</t>
    <phoneticPr fontId="9" type="noConversion"/>
  </si>
  <si>
    <t>산출내역</t>
    <phoneticPr fontId="9" type="noConversion"/>
  </si>
  <si>
    <t>비  고</t>
    <phoneticPr fontId="15" type="noConversion"/>
  </si>
  <si>
    <t>관</t>
    <phoneticPr fontId="9" type="noConversion"/>
  </si>
  <si>
    <t>사무비</t>
    <phoneticPr fontId="9" type="noConversion"/>
  </si>
  <si>
    <t>업무추진비</t>
    <phoneticPr fontId="15" type="noConversion"/>
  </si>
  <si>
    <t>계</t>
    <phoneticPr fontId="15" type="noConversion"/>
  </si>
  <si>
    <t>운영비</t>
    <phoneticPr fontId="15" type="noConversion"/>
  </si>
  <si>
    <t>잡지출</t>
    <phoneticPr fontId="15" type="noConversion"/>
  </si>
  <si>
    <t>예비비 및 기타</t>
    <phoneticPr fontId="15" type="noConversion"/>
  </si>
  <si>
    <t>계</t>
    <phoneticPr fontId="9" type="noConversion"/>
  </si>
  <si>
    <t>급여</t>
    <phoneticPr fontId="9" type="noConversion"/>
  </si>
  <si>
    <t>제수당</t>
    <phoneticPr fontId="9" type="noConversion"/>
  </si>
  <si>
    <t>퇴직금및퇴직적립금</t>
    <phoneticPr fontId="9" type="noConversion"/>
  </si>
  <si>
    <t>사회보험부담금</t>
    <phoneticPr fontId="9" type="noConversion"/>
  </si>
  <si>
    <t>사업비</t>
    <phoneticPr fontId="9" type="noConversion"/>
  </si>
  <si>
    <r>
      <t>1. 2020년 구로구아이돌봄지원사업 세입</t>
    </r>
    <r>
      <rPr>
        <b/>
        <sz val="18"/>
        <color theme="1"/>
        <rFont val="맑은 고딕"/>
        <family val="3"/>
        <charset val="129"/>
      </rPr>
      <t>〮세출 결산서</t>
    </r>
    <phoneticPr fontId="15" type="noConversion"/>
  </si>
  <si>
    <t>2020년</t>
    <phoneticPr fontId="15" type="noConversion"/>
  </si>
  <si>
    <t>2020년</t>
    <phoneticPr fontId="15" type="noConversion"/>
  </si>
  <si>
    <t>아이돌봄지원사업</t>
    <phoneticPr fontId="15" type="noConversion"/>
  </si>
  <si>
    <t>1-2. 2020년 세출결산서</t>
    <phoneticPr fontId="9" type="noConversion"/>
  </si>
  <si>
    <t>사업비</t>
    <phoneticPr fontId="9" type="noConversion"/>
  </si>
  <si>
    <t>2. 2020년 정부보조금명세서</t>
    <phoneticPr fontId="9" type="noConversion"/>
  </si>
  <si>
    <t>1월 종사자 급여 입금</t>
  </si>
  <si>
    <t>1차 종사자처우개선수당 교부금 입금</t>
  </si>
  <si>
    <t>1차 시비지원사업 교부금 입금</t>
  </si>
  <si>
    <t>1월 장애인고용부담금</t>
  </si>
  <si>
    <t>1월 관리비등</t>
  </si>
  <si>
    <t>1월 노무자문료</t>
  </si>
  <si>
    <t>1월 복합기임대료</t>
  </si>
  <si>
    <t>1월 문자이용료</t>
  </si>
  <si>
    <t>1월 전화비등</t>
  </si>
  <si>
    <t>표준형DC로 전환시 운용수수료</t>
  </si>
  <si>
    <t>1월 돌보미 4대보험 기관부담금</t>
  </si>
  <si>
    <t>1월 돌보미 퇴직적립금</t>
  </si>
  <si>
    <t>돌보미 배상보험 가입</t>
  </si>
  <si>
    <t>1월 돌보미 급여등</t>
  </si>
  <si>
    <t>돌보미 모친상 근조화환</t>
  </si>
  <si>
    <t>1월 카드가맹수수료</t>
  </si>
  <si>
    <t>2월 종사자 급여</t>
  </si>
  <si>
    <t>1월~2월 관리자수당</t>
  </si>
  <si>
    <t>돌보미 활동 마스크 구입</t>
  </si>
  <si>
    <t>돌보미 인적성검사지 발송</t>
  </si>
  <si>
    <t>관리비통신비등</t>
  </si>
  <si>
    <t>2월 복합기 임대료</t>
  </si>
  <si>
    <t>1월 세무대리비</t>
  </si>
  <si>
    <t>2월 세무대리비</t>
  </si>
  <si>
    <t>2월 노무자문료</t>
  </si>
  <si>
    <t>1월 문자사용료</t>
  </si>
  <si>
    <t>2월 문자사용료</t>
  </si>
  <si>
    <t>1월 문자사용료-거래처변경</t>
  </si>
  <si>
    <t>돌보미 활동 마스크 구입건 취소</t>
  </si>
  <si>
    <t>손소독제 구입비</t>
  </si>
  <si>
    <t>라벨지등 소모품구입비</t>
  </si>
  <si>
    <t>e나라도움입금 - 돌보미4대보험부담금</t>
  </si>
  <si>
    <t>e나라도움입금 - 돌보미퇴직금</t>
  </si>
  <si>
    <t>e나라도움입금 - 카드수수료</t>
  </si>
  <si>
    <t>e나라도움입금 - 돌보미급여</t>
  </si>
  <si>
    <t>e나라도움입금 - 소모품등구입</t>
  </si>
  <si>
    <t>e나라도움입금 - 마스크 구입비</t>
  </si>
  <si>
    <t>e나라도움입금 - 종량제봉투 구입</t>
  </si>
  <si>
    <t>e나라도움입금 - 돌보미관리자수당</t>
  </si>
  <si>
    <t>e나라도움입금 - 김*화출장비</t>
  </si>
  <si>
    <t>e나라도움입금 - 종사자급여</t>
  </si>
  <si>
    <t>e나라도움입금 - 체온계구입</t>
  </si>
  <si>
    <t>e나라도움입금 - 노무자문료</t>
  </si>
  <si>
    <t>e나라도움입금 - 문자사용료</t>
  </si>
  <si>
    <t>e나라도움입금 - 복합기임대료</t>
  </si>
  <si>
    <t>e나라도움입금 - 가스비</t>
  </si>
  <si>
    <t>e나라도움입금 - 관리비</t>
  </si>
  <si>
    <t>e나라도움입금 - 전화비등</t>
  </si>
  <si>
    <t>e나라도움입금 - 정수기렌탈</t>
  </si>
  <si>
    <t>e나라도움입금 - 세무대리비</t>
  </si>
  <si>
    <t>e나라도움입금 - 관리자수당</t>
  </si>
  <si>
    <t>e나라도움입금 - 코로나이용자환급</t>
  </si>
  <si>
    <t>2차 시비지원사업 교부금 입금</t>
  </si>
  <si>
    <t>2차 종사자처우개선수당 교부금 입금</t>
  </si>
  <si>
    <t>4월 관리비</t>
  </si>
  <si>
    <t>4월 전화비등</t>
  </si>
  <si>
    <t>4월 복합기임대료</t>
  </si>
  <si>
    <t>4월 세무대리비</t>
  </si>
  <si>
    <t>4월 노무자문료</t>
  </si>
  <si>
    <t>4월 문자이용료</t>
  </si>
  <si>
    <t>e나라도움입금 - 등기발송</t>
  </si>
  <si>
    <t>e나라도움입금 - 돌보미활동수당</t>
  </si>
  <si>
    <t>e나라도움입금 - 코로나 이용자 추가 지원</t>
  </si>
  <si>
    <t>e나라도움입금 - 5월 종사자 급여</t>
  </si>
  <si>
    <t>e나라도움입금-우편등기료</t>
  </si>
  <si>
    <t>e나라도움입금-5월 문자이용료</t>
  </si>
  <si>
    <t>e나라도움입금-5월 전화비등</t>
  </si>
  <si>
    <t>e나라도움입금-5월 복합기임대료</t>
  </si>
  <si>
    <t>e나라도움입금-5월 세무대리비</t>
  </si>
  <si>
    <t>e나라도움입금-5월 노무자문료</t>
  </si>
  <si>
    <t>e나라도움입금-5월 관리비</t>
  </si>
  <si>
    <t>e나라도움입금 - 소모품구입</t>
  </si>
  <si>
    <t>e나라도움입금 - 송파 보수교육비</t>
  </si>
  <si>
    <t>e나라도움입금 - 돌보미사회보험부담분</t>
  </si>
  <si>
    <t>e나라도움입금 - 구로 보수교육비</t>
  </si>
  <si>
    <t>e나라도움입금 - 돌보미 부친상 근조화환비</t>
  </si>
  <si>
    <t>e나라도움입금 - 워크숍진행</t>
  </si>
  <si>
    <t>e나라도움입금 - 6월종사자급여</t>
  </si>
  <si>
    <t>e나라도움입금 - 6월관리자수당</t>
  </si>
  <si>
    <t>e나라도움입금 - 5월 코로나 이용자 추가지원</t>
  </si>
  <si>
    <t>e나라도움입금-6월 세무대리비</t>
  </si>
  <si>
    <t>e나라도움입금-6월 복합기임대료</t>
  </si>
  <si>
    <t>e나라도움입금-6월 전화비등</t>
  </si>
  <si>
    <t>e나라도움입금-6월 관리비</t>
  </si>
  <si>
    <t>e나라도움입금-정수기임대료</t>
  </si>
  <si>
    <t>e나라도움입금-6월 노무자문료</t>
  </si>
  <si>
    <t>e나라도움입금-6월 문자이용료</t>
  </si>
  <si>
    <t>e나라도움입금-종로2차보수교육비</t>
  </si>
  <si>
    <t>e나라도움입금-제본기소모품</t>
  </si>
  <si>
    <t>e나라도움입금 - 황*숙 원천세</t>
  </si>
  <si>
    <t>e나라도움입금 - 황*숙 강사비</t>
  </si>
  <si>
    <t>e나라도움입금-서대문1차 양성교육비</t>
  </si>
  <si>
    <t>e나라도움입금-종로3차 보수교육비</t>
  </si>
  <si>
    <t>e나라도움입금-구로3차 보수교육비</t>
  </si>
  <si>
    <t>e나라도움입금-코로나특례추가지원비</t>
  </si>
  <si>
    <t>e나라도움입금 - 7월종사자급여</t>
  </si>
  <si>
    <t>e나라도움입금 - 7월관리자수당</t>
  </si>
  <si>
    <t>e나라도움입금 - 퇴직돌보미 연차수당</t>
  </si>
  <si>
    <t>e나라도움입금 - 7월문자이용료</t>
  </si>
  <si>
    <t>e나라도움입금 - 7월복합기임대료</t>
  </si>
  <si>
    <t>e나라도움입금 - 7월전화비등</t>
  </si>
  <si>
    <t>e나라도움입금 - 7월관리비</t>
  </si>
  <si>
    <t>3차 시비지원사업 교부금 입금</t>
  </si>
  <si>
    <t>3차 종사자처우개선수당 교부금 입금</t>
  </si>
  <si>
    <t>e나라도움입금 - 소모품구입비</t>
  </si>
  <si>
    <t>1월 예탁금(e나라도움 보조금 사용분)</t>
  </si>
  <si>
    <t>e나라도움입금 - 8월문자이용료</t>
  </si>
  <si>
    <t>e나라도움입금 - 8월전화비등</t>
  </si>
  <si>
    <t>e나라도움입금 - 8월관리비</t>
  </si>
  <si>
    <t>e나라도움입금 - 8월복합기임대료</t>
  </si>
  <si>
    <t>e나라도움입금 - 돌보미마스크구입</t>
  </si>
  <si>
    <t>e나라도움입금 - 현장실습비지급</t>
  </si>
  <si>
    <t>e나라도움입금 - 퇴직연금운용수수료</t>
  </si>
  <si>
    <t>e나라도움입금 - 복사용지구입</t>
  </si>
  <si>
    <t>e나라도움입금 - 돌보미활동가이드북</t>
  </si>
  <si>
    <t>e나라도움입금 - 9월관리자수당</t>
  </si>
  <si>
    <t>e나라도움입금 - 9월종사자급여</t>
  </si>
  <si>
    <t>e나라도움입금 - 9월복합기임대료</t>
  </si>
  <si>
    <t>e나라도움입금 - 7월~9월정수기임대료</t>
  </si>
  <si>
    <t>e나라도움입금 - 9월관리비</t>
  </si>
  <si>
    <t>e나라도움입금 - 9월전화비등</t>
  </si>
  <si>
    <t>e나라도움입금 - 9월문자이용료</t>
  </si>
  <si>
    <t>e나라도움입금 - 업무추진비</t>
  </si>
  <si>
    <t>e나라도움입금 - 전화기구입</t>
  </si>
  <si>
    <t>e나라도움입금 - 돌보미명절수당</t>
  </si>
  <si>
    <t>e나라도움입금 - 돌보미모집공고료(교차로)</t>
  </si>
  <si>
    <t>e나라도움입금 - 돌보미모집공고료(벼룩시장)</t>
  </si>
  <si>
    <t>e나라도움입금 - 돌보미보수교육4차</t>
  </si>
  <si>
    <t>4차 시비지원사업 교부금 입금</t>
  </si>
  <si>
    <t>4차 종사자처우개선수당 교부금 입금</t>
  </si>
  <si>
    <t>e나라도움입금 - 돌보미모친상 근조화환</t>
  </si>
  <si>
    <t>e나라도움입금 - 10월종사자급여등</t>
  </si>
  <si>
    <t>e나라도움입금 - 9월이용자 코로나 특례지원</t>
  </si>
  <si>
    <t>e나라도움입금 - 직원격려식비</t>
  </si>
  <si>
    <t>e나라도움입금 - 10월복합기임대료</t>
  </si>
  <si>
    <t>e나라도움입금 - 10월문자이용료</t>
  </si>
  <si>
    <t>e나라도움입금 - 10월전화비등</t>
  </si>
  <si>
    <t>e나라도움입금 - 10월관리비</t>
  </si>
  <si>
    <t>e나라도움입금 - 돌보미 구로 5차 보수교육비</t>
  </si>
  <si>
    <t>e나라도움입금 - 구로6차 보수교육비</t>
  </si>
  <si>
    <t>e나라도움입금 - 10월 돌보미퇴직금</t>
  </si>
  <si>
    <t>e나라도움입금 - 10월 돌보미 4대보험기관분</t>
  </si>
  <si>
    <t>e나라도움입금 - 10월 돌보미 활동비</t>
  </si>
  <si>
    <t>e나라도움입금 - 구로7차 보수교육비</t>
  </si>
  <si>
    <t>e나라도움입금 - 강북10차 보수교육비</t>
  </si>
  <si>
    <t>e나라도움입금 - 구로8차 보수교육비</t>
  </si>
  <si>
    <t>e나라도움입금 - 아이돌보미 체온계 구입</t>
  </si>
  <si>
    <t>e나라도움입금 - 11월 종사자급여등</t>
  </si>
  <si>
    <t>e나라도움입금 - 이용자코로나추가지원</t>
  </si>
  <si>
    <t>e나라도움입금 - 11월 관리자수당</t>
  </si>
  <si>
    <t>e나라도움입금 - 구로9차 돌보미 보수교육비</t>
  </si>
  <si>
    <t>e나라도움입금 - 김미화 출장비</t>
  </si>
  <si>
    <t>e나라도움입금 - 마효주 출장비</t>
  </si>
  <si>
    <t>e나라도움입금 - 정경정 출장비</t>
  </si>
  <si>
    <t>e나라도움입금 - 최유진 출장비</t>
  </si>
  <si>
    <t>e나라도움입금 - 방주희 출장비</t>
  </si>
  <si>
    <t>e나라도움입금 - 11월관리비</t>
  </si>
  <si>
    <t>e나라도움입금 - 11월전화비등</t>
  </si>
  <si>
    <t>e나라도움입금 - 11월문자이용료</t>
  </si>
  <si>
    <t>e나라도움입금 - 11월복합기임대료</t>
  </si>
  <si>
    <t>e나라도움입금 - 우편등기료</t>
  </si>
  <si>
    <t>e나라도움입금 - 인적성검사지</t>
  </si>
  <si>
    <t>e나라도움입금 - 구로 온라인 4차 보수교육비</t>
  </si>
  <si>
    <t>e나라도움입금 - 구로 온라인 3차 보수교육비</t>
  </si>
  <si>
    <t>e나라도움입금 - 구로 온라인6차 보수교육비</t>
  </si>
  <si>
    <t>e나라도움입금 - 11월 김*화 출장비</t>
  </si>
  <si>
    <t>e나라도움입금 - 11월 방*희 출장비</t>
  </si>
  <si>
    <t>e나라도움입금 - 11월 마*주 출장비</t>
  </si>
  <si>
    <t>e나라도움입금 - 11월 정*정 출장비</t>
  </si>
  <si>
    <t>e나라도움입금 - 돌보미부친상 근조화환</t>
  </si>
  <si>
    <t>e나라도움입금 - 12월복합기임대료</t>
  </si>
  <si>
    <t>e나라도움입금 - 4분기정수기임대료</t>
  </si>
  <si>
    <t>e나라도움입금 -12월문자이용료</t>
  </si>
  <si>
    <t>e나라도움입금 - 12월전화비등</t>
  </si>
  <si>
    <t>e나라도움입금 - 12월관리비</t>
  </si>
  <si>
    <t>e나라도움입금 - 12월 종사자급여등</t>
  </si>
  <si>
    <t>e나라도움입금 - 코로나특례이용자지원</t>
  </si>
  <si>
    <t>e나라도움입금 - 돌보미 4대보험 기관분</t>
  </si>
  <si>
    <t>e나라도움입금 - 돌보미 퇴직적립금</t>
  </si>
  <si>
    <t>e나라도움입금 - 돌보미선제검사수당</t>
  </si>
  <si>
    <t>e나라도움입금 - 카드이용수수료</t>
  </si>
  <si>
    <t>e나라도움입금 - 돌보미활동수당등</t>
  </si>
  <si>
    <t>e나라도움입금 - 코로사선제검사수당</t>
  </si>
  <si>
    <t>12월 예탁금 차액분</t>
  </si>
  <si>
    <t>퇴직적립금</t>
    <phoneticPr fontId="9" type="noConversion"/>
  </si>
  <si>
    <t>3. 2020년 인건비명세서</t>
    <phoneticPr fontId="9" type="noConversion"/>
  </si>
  <si>
    <t>5. 2020년 기타비용명세서</t>
    <phoneticPr fontId="9" type="noConversion"/>
  </si>
  <si>
    <t>4. 2020년 사업비명세서</t>
    <phoneticPr fontId="9" type="noConversion"/>
  </si>
  <si>
    <t>총임금/12</t>
    <phoneticPr fontId="9" type="noConversion"/>
  </si>
  <si>
    <t xml:space="preserve"> 과세임금*4대보험요율</t>
    <phoneticPr fontId="9" type="noConversion"/>
  </si>
  <si>
    <t>사업비</t>
    <phoneticPr fontId="9" type="noConversion"/>
  </si>
  <si>
    <t xml:space="preserve"> 돌보미상해배상보험 2,205천</t>
    <phoneticPr fontId="9" type="noConversion"/>
  </si>
  <si>
    <t xml:space="preserve"> 돌보미사대보험 211,721천</t>
    <phoneticPr fontId="9" type="noConversion"/>
  </si>
  <si>
    <r>
      <t xml:space="preserve"> 돌보미퇴직금</t>
    </r>
    <r>
      <rPr>
        <sz val="11"/>
        <color theme="1"/>
        <rFont val="맑은 고딕"/>
        <family val="2"/>
        <scheme val="minor"/>
      </rPr>
      <t xml:space="preserve"> 250,015천</t>
    </r>
    <phoneticPr fontId="9" type="noConversion"/>
  </si>
  <si>
    <r>
      <t xml:space="preserve"> 한부모지원금</t>
    </r>
    <r>
      <rPr>
        <sz val="11"/>
        <color theme="1"/>
        <rFont val="맑은 고딕"/>
        <family val="2"/>
        <scheme val="minor"/>
      </rPr>
      <t xml:space="preserve"> 690천</t>
    </r>
    <phoneticPr fontId="9" type="noConversion"/>
  </si>
  <si>
    <r>
      <t xml:space="preserve"> 돌보미활동수당</t>
    </r>
    <r>
      <rPr>
        <sz val="11"/>
        <color theme="1"/>
        <rFont val="맑은 고딕"/>
        <family val="2"/>
        <scheme val="minor"/>
      </rPr>
      <t xml:space="preserve"> 1,783,328천</t>
    </r>
    <phoneticPr fontId="9" type="noConversion"/>
  </si>
  <si>
    <t xml:space="preserve"> 돌보미현장실습비 475천</t>
    <phoneticPr fontId="9" type="noConversion"/>
  </si>
  <si>
    <t xml:space="preserve"> 돌보미종일제추가수당 36,876천</t>
    <phoneticPr fontId="9" type="noConversion"/>
  </si>
  <si>
    <t xml:space="preserve"> 돌보미명절수당 101,800천</t>
    <phoneticPr fontId="9" type="noConversion"/>
  </si>
  <si>
    <t xml:space="preserve"> 돌보미예방접종비 6,260천</t>
    <phoneticPr fontId="9" type="noConversion"/>
  </si>
  <si>
    <t xml:space="preserve"> 돌보미관리수당 3,600천</t>
    <phoneticPr fontId="9" type="noConversion"/>
  </si>
  <si>
    <t xml:space="preserve"> 돌보미집담회 5,985천</t>
    <phoneticPr fontId="9" type="noConversion"/>
  </si>
  <si>
    <t xml:space="preserve"> 돌보미양성,보수교육등 38,710천</t>
    <phoneticPr fontId="9" type="noConversion"/>
  </si>
  <si>
    <t xml:space="preserve"> 돌보미시간제추가수당 90,516천</t>
    <phoneticPr fontId="9" type="noConversion"/>
  </si>
  <si>
    <t xml:space="preserve"> 아이돌보미 근조화환 376천
 팀워크숍  75천
 팀회의비 205천 </t>
    <phoneticPr fontId="9" type="noConversion"/>
  </si>
  <si>
    <t xml:space="preserve"> 출장여비 1,194천</t>
    <phoneticPr fontId="9" type="noConversion"/>
  </si>
  <si>
    <t xml:space="preserve"> 관리비,가스비,전화통신비등 공공요금</t>
    <phoneticPr fontId="9" type="noConversion"/>
  </si>
  <si>
    <t xml:space="preserve"> 장애인고용부담금 9,149천</t>
    <phoneticPr fontId="9" type="noConversion"/>
  </si>
  <si>
    <t xml:space="preserve"> 이자수입반납</t>
    <phoneticPr fontId="9" type="noConversion"/>
  </si>
  <si>
    <t xml:space="preserve"> 복합기임대료 3,300천
 노무자문료 2,640천
 세무대리비 1,980천
 정수기임대료 264천
 돌보미 마스크등 방역물품 22,362천
 사무용품소모품 2,711천
 카드가맹수수료 217천
 돌보미 모집공고료 290천
 돌보미 활동가이드 100천
 업무용전화기 108천
  e나라도움 정산검증수수료 1,650천
 등기료등 기타수수료 216천</t>
    <phoneticPr fontId="9" type="noConversion"/>
  </si>
  <si>
    <t xml:space="preserve"> 시비지원금잔액반납</t>
    <phoneticPr fontId="9" type="noConversion"/>
  </si>
  <si>
    <t xml:space="preserve"> · 선임11호봉 2,769천원×12월=33,234천원
 · 전담8호봉 2,421천원×1월+2,519천원×11월=30,135천원
 · 전담7호봉 2,323천원×4월+2,421천원×8월=28,663천원
 · 전담7호봉 2,323천원×1월+2,421천원×11월=28,957천원
 · 전담1호봉 1,883천원×3월+1,913천원×9월=22,870천원</t>
    <phoneticPr fontId="9" type="noConversion"/>
  </si>
  <si>
    <t xml:space="preserve"> 추가수당
    · 40천원ⅹ12월ⅹ5명=2,400천원</t>
    <phoneticPr fontId="9" type="noConversion"/>
  </si>
  <si>
    <t xml:space="preserve"> 가족수당
    · 김*화(배우자,부양가족1) 60천원×12월=720천원
    · 방*희(배우자,자녀3) 220천원×12월=2,640천원
    · 마*주(배우자) 40천원×12월=480천원
    · 정*정(배우자,자녀3) 220천원×12월=2,640천원</t>
    <phoneticPr fontId="9" type="noConversion"/>
  </si>
  <si>
    <t xml:space="preserve"> 연장근로수당
    · 통상임금/209×1.5×10시간=10,565천원(백원단위 절사)</t>
    <phoneticPr fontId="9" type="noConversion"/>
  </si>
  <si>
    <t xml:space="preserve"> 종사자수당
    · 290천원ⅹ4ⅹ12월+250천원ⅹ1명ⅹ12월+250천ⅹ1명ⅹ10월
      =16,920천원</t>
    <phoneticPr fontId="9" type="noConversion"/>
  </si>
  <si>
    <t xml:space="preserve"> 인권전문가수당  1명×12월=360천원</t>
    <phoneticPr fontId="9" type="noConversion"/>
  </si>
  <si>
    <t>1-1. 2020년 세입결산서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</si>
</sst>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yyyy\-mm\-dd"/>
  </numFmts>
  <fonts count="23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rgb="FF000000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/>
      <bottom style="hair">
        <color auto="1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auto="1"/>
      </right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3" fillId="0" borderId="0">
      <alignment vertical="center"/>
    </xf>
  </cellStyleXfs>
  <cellXfs count="354">
    <xf numFmtId="0" fontId="0" fillId="0" borderId="0" xfId="0"/>
    <xf numFmtId="0" fontId="0" fillId="0" borderId="2" xfId="0" applyBorder="1" applyAlignment="1">
      <alignment horizontal="center" vertical="center"/>
    </xf>
    <xf numFmtId="41" fontId="0" fillId="0" borderId="5" xfId="4" applyFont="1" applyBorder="1" applyAlignment="1">
      <alignment horizontal="center" vertical="center"/>
    </xf>
    <xf numFmtId="41" fontId="0" fillId="0" borderId="8" xfId="4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25" xfId="4" applyNumberFormat="1" applyFont="1" applyFill="1" applyBorder="1">
      <alignment vertical="center"/>
    </xf>
    <xf numFmtId="0" fontId="0" fillId="0" borderId="26" xfId="0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4" applyNumberFormat="1" applyFont="1" applyFill="1" applyBorder="1">
      <alignment vertical="center"/>
    </xf>
    <xf numFmtId="0" fontId="0" fillId="0" borderId="37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176" fontId="16" fillId="0" borderId="39" xfId="4" applyNumberFormat="1" applyFont="1" applyFill="1" applyBorder="1">
      <alignment vertical="center"/>
    </xf>
    <xf numFmtId="0" fontId="0" fillId="0" borderId="40" xfId="0" applyBorder="1" applyAlignment="1">
      <alignment vertical="center"/>
    </xf>
    <xf numFmtId="176" fontId="0" fillId="0" borderId="0" xfId="0" applyNumberFormat="1"/>
    <xf numFmtId="176" fontId="14" fillId="2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1" fontId="0" fillId="0" borderId="0" xfId="4" applyFont="1" applyAlignment="1"/>
    <xf numFmtId="41" fontId="14" fillId="2" borderId="0" xfId="4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1" xfId="4" applyNumberFormat="1" applyFont="1" applyBorder="1" applyAlignment="1">
      <alignment horizontal="center" vertical="center"/>
    </xf>
    <xf numFmtId="41" fontId="0" fillId="0" borderId="28" xfId="4" applyFont="1" applyBorder="1" applyAlignment="1">
      <alignment horizontal="center" vertical="center"/>
    </xf>
    <xf numFmtId="176" fontId="0" fillId="0" borderId="9" xfId="4" applyNumberFormat="1" applyFont="1" applyBorder="1" applyAlignment="1">
      <alignment horizontal="right" vertical="center"/>
    </xf>
    <xf numFmtId="176" fontId="0" fillId="0" borderId="10" xfId="4" applyNumberFormat="1" applyFont="1" applyBorder="1" applyAlignment="1">
      <alignment horizontal="right" vertical="center"/>
    </xf>
    <xf numFmtId="176" fontId="0" fillId="0" borderId="8" xfId="4" applyNumberFormat="1" applyFont="1" applyBorder="1" applyAlignment="1">
      <alignment horizontal="right" vertical="center"/>
    </xf>
    <xf numFmtId="41" fontId="0" fillId="0" borderId="31" xfId="4" applyFont="1" applyBorder="1" applyAlignment="1">
      <alignment horizontal="center" vertical="center"/>
    </xf>
    <xf numFmtId="176" fontId="0" fillId="0" borderId="45" xfId="4" applyNumberFormat="1" applyFont="1" applyBorder="1" applyAlignment="1">
      <alignment horizontal="right" vertical="center"/>
    </xf>
    <xf numFmtId="176" fontId="0" fillId="0" borderId="51" xfId="4" applyNumberFormat="1" applyFont="1" applyBorder="1" applyAlignment="1">
      <alignment horizontal="right" vertical="center"/>
    </xf>
    <xf numFmtId="176" fontId="0" fillId="0" borderId="31" xfId="4" applyNumberFormat="1" applyFont="1" applyBorder="1" applyAlignment="1">
      <alignment horizontal="right" vertical="center"/>
    </xf>
    <xf numFmtId="176" fontId="0" fillId="0" borderId="53" xfId="4" applyNumberFormat="1" applyFont="1" applyBorder="1" applyAlignment="1">
      <alignment horizontal="right" vertical="center"/>
    </xf>
    <xf numFmtId="176" fontId="0" fillId="0" borderId="54" xfId="4" applyNumberFormat="1" applyFont="1" applyBorder="1" applyAlignment="1">
      <alignment horizontal="right" vertical="center"/>
    </xf>
    <xf numFmtId="176" fontId="0" fillId="0" borderId="28" xfId="4" applyNumberFormat="1" applyFont="1" applyBorder="1" applyAlignment="1">
      <alignment horizontal="right" vertical="center"/>
    </xf>
    <xf numFmtId="41" fontId="0" fillId="4" borderId="28" xfId="4" applyFont="1" applyFill="1" applyBorder="1" applyAlignment="1">
      <alignment horizontal="center" vertical="center"/>
    </xf>
    <xf numFmtId="176" fontId="0" fillId="4" borderId="53" xfId="4" applyNumberFormat="1" applyFont="1" applyFill="1" applyBorder="1" applyAlignment="1">
      <alignment horizontal="right" vertical="center"/>
    </xf>
    <xf numFmtId="176" fontId="0" fillId="4" borderId="54" xfId="4" applyNumberFormat="1" applyFont="1" applyFill="1" applyBorder="1" applyAlignment="1">
      <alignment horizontal="right" vertical="center"/>
    </xf>
    <xf numFmtId="3" fontId="0" fillId="0" borderId="50" xfId="4" applyNumberFormat="1" applyFont="1" applyFill="1" applyBorder="1" applyAlignment="1">
      <alignment horizontal="right" vertical="center"/>
    </xf>
    <xf numFmtId="41" fontId="0" fillId="4" borderId="8" xfId="4" applyFont="1" applyFill="1" applyBorder="1" applyAlignment="1">
      <alignment horizontal="center" vertical="center"/>
    </xf>
    <xf numFmtId="3" fontId="0" fillId="0" borderId="29" xfId="4" applyNumberFormat="1" applyFont="1" applyFill="1" applyBorder="1" applyAlignment="1">
      <alignment horizontal="right" vertical="center"/>
    </xf>
    <xf numFmtId="41" fontId="0" fillId="4" borderId="31" xfId="4" applyFont="1" applyFill="1" applyBorder="1" applyAlignment="1">
      <alignment horizontal="center" vertical="center"/>
    </xf>
    <xf numFmtId="176" fontId="0" fillId="4" borderId="45" xfId="4" applyNumberFormat="1" applyFont="1" applyFill="1" applyBorder="1" applyAlignment="1">
      <alignment horizontal="right" vertical="center"/>
    </xf>
    <xf numFmtId="3" fontId="0" fillId="0" borderId="52" xfId="4" applyNumberFormat="1" applyFont="1" applyFill="1" applyBorder="1" applyAlignment="1">
      <alignment horizontal="right" vertical="center"/>
    </xf>
    <xf numFmtId="176" fontId="0" fillId="4" borderId="51" xfId="4" applyNumberFormat="1" applyFont="1" applyFill="1" applyBorder="1" applyAlignment="1">
      <alignment horizontal="right" vertical="center"/>
    </xf>
    <xf numFmtId="41" fontId="0" fillId="3" borderId="28" xfId="4" applyFont="1" applyFill="1" applyBorder="1" applyAlignment="1">
      <alignment horizontal="center" vertical="center"/>
    </xf>
    <xf numFmtId="176" fontId="0" fillId="3" borderId="53" xfId="4" applyNumberFormat="1" applyFont="1" applyFill="1" applyBorder="1" applyAlignment="1">
      <alignment horizontal="right" vertical="center"/>
    </xf>
    <xf numFmtId="176" fontId="0" fillId="3" borderId="54" xfId="4" applyNumberFormat="1" applyFont="1" applyFill="1" applyBorder="1" applyAlignment="1">
      <alignment horizontal="right" vertical="center"/>
    </xf>
    <xf numFmtId="176" fontId="0" fillId="3" borderId="55" xfId="4" applyNumberFormat="1" applyFont="1" applyFill="1" applyBorder="1" applyAlignment="1">
      <alignment horizontal="right" vertical="center"/>
    </xf>
    <xf numFmtId="41" fontId="0" fillId="3" borderId="8" xfId="4" applyFont="1" applyFill="1" applyBorder="1" applyAlignment="1">
      <alignment horizontal="center" vertical="center"/>
    </xf>
    <xf numFmtId="41" fontId="0" fillId="3" borderId="61" xfId="4" applyFont="1" applyFill="1" applyBorder="1" applyAlignment="1">
      <alignment horizontal="center" vertical="center"/>
    </xf>
    <xf numFmtId="176" fontId="0" fillId="3" borderId="62" xfId="4" applyNumberFormat="1" applyFont="1" applyFill="1" applyBorder="1" applyAlignment="1">
      <alignment horizontal="right" vertical="center"/>
    </xf>
    <xf numFmtId="176" fontId="0" fillId="3" borderId="63" xfId="4" applyNumberFormat="1" applyFont="1" applyFill="1" applyBorder="1" applyAlignment="1">
      <alignment horizontal="right" vertical="center"/>
    </xf>
    <xf numFmtId="176" fontId="0" fillId="3" borderId="64" xfId="4" applyNumberFormat="1" applyFont="1" applyFill="1" applyBorder="1" applyAlignment="1">
      <alignment horizontal="right" vertical="center"/>
    </xf>
    <xf numFmtId="176" fontId="0" fillId="3" borderId="6" xfId="4" applyNumberFormat="1" applyFont="1" applyFill="1" applyBorder="1" applyAlignment="1">
      <alignment horizontal="right" vertical="center"/>
    </xf>
    <xf numFmtId="176" fontId="0" fillId="3" borderId="7" xfId="4" applyNumberFormat="1" applyFont="1" applyFill="1" applyBorder="1" applyAlignment="1">
      <alignment horizontal="right" vertical="center"/>
    </xf>
    <xf numFmtId="176" fontId="0" fillId="3" borderId="61" xfId="4" applyNumberFormat="1" applyFont="1" applyFill="1" applyBorder="1" applyAlignment="1">
      <alignment horizontal="right" vertical="center"/>
    </xf>
    <xf numFmtId="176" fontId="0" fillId="3" borderId="9" xfId="4" applyNumberFormat="1" applyFont="1" applyFill="1" applyBorder="1" applyAlignment="1">
      <alignment horizontal="right" vertical="center"/>
    </xf>
    <xf numFmtId="176" fontId="0" fillId="3" borderId="10" xfId="4" applyNumberFormat="1" applyFont="1" applyFill="1" applyBorder="1" applyAlignment="1">
      <alignment horizontal="right" vertical="center"/>
    </xf>
    <xf numFmtId="41" fontId="0" fillId="3" borderId="65" xfId="4" applyFont="1" applyFill="1" applyBorder="1" applyAlignment="1">
      <alignment horizontal="center" vertical="center"/>
    </xf>
    <xf numFmtId="176" fontId="0" fillId="3" borderId="44" xfId="4" applyNumberFormat="1" applyFont="1" applyFill="1" applyBorder="1" applyAlignment="1">
      <alignment horizontal="right" vertical="center"/>
    </xf>
    <xf numFmtId="176" fontId="0" fillId="3" borderId="66" xfId="4" applyNumberFormat="1" applyFont="1" applyFill="1" applyBorder="1" applyAlignment="1">
      <alignment horizontal="right" vertical="center"/>
    </xf>
    <xf numFmtId="41" fontId="0" fillId="3" borderId="68" xfId="4" applyFont="1" applyFill="1" applyBorder="1" applyAlignment="1">
      <alignment horizontal="center" vertical="center"/>
    </xf>
    <xf numFmtId="176" fontId="0" fillId="3" borderId="69" xfId="4" applyNumberFormat="1" applyFont="1" applyFill="1" applyBorder="1" applyAlignment="1">
      <alignment horizontal="right" vertical="center"/>
    </xf>
    <xf numFmtId="176" fontId="0" fillId="3" borderId="70" xfId="4" applyNumberFormat="1" applyFont="1" applyFill="1" applyBorder="1" applyAlignment="1">
      <alignment horizontal="right" vertical="center"/>
    </xf>
    <xf numFmtId="176" fontId="16" fillId="0" borderId="53" xfId="4" applyNumberFormat="1" applyFont="1" applyBorder="1" applyAlignment="1">
      <alignment horizontal="right" vertical="center"/>
    </xf>
    <xf numFmtId="176" fontId="16" fillId="0" borderId="54" xfId="4" applyNumberFormat="1" applyFont="1" applyBorder="1" applyAlignment="1">
      <alignment horizontal="right" vertical="center"/>
    </xf>
    <xf numFmtId="41" fontId="0" fillId="0" borderId="21" xfId="4" applyFont="1" applyBorder="1" applyAlignment="1">
      <alignment horizontal="center" vertical="center"/>
    </xf>
    <xf numFmtId="41" fontId="0" fillId="0" borderId="48" xfId="4" applyFont="1" applyBorder="1" applyAlignment="1">
      <alignment horizontal="center" vertical="center"/>
    </xf>
    <xf numFmtId="41" fontId="0" fillId="0" borderId="49" xfId="4" applyFont="1" applyBorder="1" applyAlignment="1">
      <alignment horizontal="center" vertical="center"/>
    </xf>
    <xf numFmtId="41" fontId="0" fillId="0" borderId="76" xfId="4" applyFont="1" applyBorder="1" applyAlignment="1">
      <alignment horizontal="center" vertical="center"/>
    </xf>
    <xf numFmtId="41" fontId="0" fillId="0" borderId="77" xfId="4" applyFont="1" applyBorder="1" applyAlignment="1">
      <alignment horizontal="center" vertical="center"/>
    </xf>
    <xf numFmtId="41" fontId="0" fillId="0" borderId="78" xfId="4" applyFont="1" applyBorder="1" applyAlignment="1">
      <alignment horizontal="center" vertical="center"/>
    </xf>
    <xf numFmtId="41" fontId="0" fillId="0" borderId="79" xfId="4" applyFont="1" applyBorder="1" applyAlignment="1">
      <alignment horizontal="center" vertical="center"/>
    </xf>
    <xf numFmtId="41" fontId="0" fillId="0" borderId="80" xfId="4" applyFont="1" applyBorder="1" applyAlignment="1">
      <alignment horizontal="center" vertical="center"/>
    </xf>
    <xf numFmtId="3" fontId="0" fillId="0" borderId="81" xfId="4" applyNumberFormat="1" applyFont="1" applyBorder="1" applyAlignment="1">
      <alignment horizontal="right" vertical="center"/>
    </xf>
    <xf numFmtId="3" fontId="0" fillId="0" borderId="82" xfId="4" applyNumberFormat="1" applyFont="1" applyBorder="1" applyAlignment="1">
      <alignment horizontal="right" vertical="center"/>
    </xf>
    <xf numFmtId="3" fontId="0" fillId="0" borderId="83" xfId="4" applyNumberFormat="1" applyFont="1" applyBorder="1" applyAlignment="1">
      <alignment horizontal="right" vertical="center"/>
    </xf>
    <xf numFmtId="3" fontId="0" fillId="0" borderId="84" xfId="4" applyNumberFormat="1" applyFont="1" applyBorder="1" applyAlignment="1">
      <alignment horizontal="right" vertical="center"/>
    </xf>
    <xf numFmtId="3" fontId="0" fillId="0" borderId="81" xfId="4" applyNumberFormat="1" applyFont="1" applyFill="1" applyBorder="1" applyAlignment="1">
      <alignment horizontal="right" vertical="center"/>
    </xf>
    <xf numFmtId="3" fontId="0" fillId="0" borderId="82" xfId="4" applyNumberFormat="1" applyFont="1" applyFill="1" applyBorder="1" applyAlignment="1">
      <alignment horizontal="right" vertical="center"/>
    </xf>
    <xf numFmtId="3" fontId="0" fillId="0" borderId="83" xfId="4" applyNumberFormat="1" applyFont="1" applyFill="1" applyBorder="1" applyAlignment="1">
      <alignment horizontal="right" vertical="center"/>
    </xf>
    <xf numFmtId="3" fontId="0" fillId="0" borderId="84" xfId="4" applyNumberFormat="1" applyFont="1" applyFill="1" applyBorder="1" applyAlignment="1">
      <alignment horizontal="right" vertical="center"/>
    </xf>
    <xf numFmtId="3" fontId="0" fillId="0" borderId="86" xfId="4" applyNumberFormat="1" applyFont="1" applyFill="1" applyBorder="1" applyAlignment="1">
      <alignment horizontal="right" vertical="center"/>
    </xf>
    <xf numFmtId="3" fontId="0" fillId="0" borderId="86" xfId="4" applyNumberFormat="1" applyFont="1" applyBorder="1" applyAlignment="1">
      <alignment horizontal="right" vertical="center"/>
    </xf>
    <xf numFmtId="3" fontId="0" fillId="0" borderId="87" xfId="4" applyNumberFormat="1" applyFont="1" applyBorder="1" applyAlignment="1">
      <alignment horizontal="right" vertical="center"/>
    </xf>
    <xf numFmtId="3" fontId="0" fillId="0" borderId="88" xfId="4" applyNumberFormat="1" applyFont="1" applyBorder="1" applyAlignment="1">
      <alignment horizontal="right" vertical="center"/>
    </xf>
    <xf numFmtId="41" fontId="0" fillId="0" borderId="92" xfId="4" applyFont="1" applyBorder="1" applyAlignment="1">
      <alignment horizontal="center" vertical="center"/>
    </xf>
    <xf numFmtId="3" fontId="0" fillId="0" borderId="93" xfId="4" applyNumberFormat="1" applyFont="1" applyBorder="1" applyAlignment="1">
      <alignment horizontal="right" vertical="center"/>
    </xf>
    <xf numFmtId="41" fontId="0" fillId="0" borderId="94" xfId="4" applyFont="1" applyBorder="1" applyAlignment="1">
      <alignment horizontal="center" vertical="center"/>
    </xf>
    <xf numFmtId="0" fontId="0" fillId="0" borderId="0" xfId="0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0" fillId="3" borderId="68" xfId="4" applyNumberFormat="1" applyFont="1" applyFill="1" applyBorder="1" applyAlignment="1">
      <alignment horizontal="right" vertical="center"/>
    </xf>
    <xf numFmtId="176" fontId="0" fillId="4" borderId="28" xfId="4" applyNumberFormat="1" applyFont="1" applyFill="1" applyBorder="1" applyAlignment="1">
      <alignment horizontal="right" vertical="center"/>
    </xf>
    <xf numFmtId="176" fontId="0" fillId="4" borderId="31" xfId="4" applyNumberFormat="1" applyFont="1" applyFill="1" applyBorder="1" applyAlignment="1">
      <alignment horizontal="right" vertical="center"/>
    </xf>
    <xf numFmtId="176" fontId="0" fillId="3" borderId="28" xfId="4" applyNumberFormat="1" applyFont="1" applyFill="1" applyBorder="1" applyAlignment="1">
      <alignment horizontal="right" vertical="center"/>
    </xf>
    <xf numFmtId="176" fontId="16" fillId="0" borderId="96" xfId="4" applyNumberFormat="1" applyFont="1" applyBorder="1" applyAlignment="1">
      <alignment horizontal="right" vertical="center"/>
    </xf>
    <xf numFmtId="41" fontId="0" fillId="0" borderId="28" xfId="4" applyFont="1" applyFill="1" applyBorder="1" applyAlignment="1">
      <alignment horizontal="center" vertical="center"/>
    </xf>
    <xf numFmtId="176" fontId="0" fillId="0" borderId="53" xfId="4" applyNumberFormat="1" applyFont="1" applyFill="1" applyBorder="1" applyAlignment="1">
      <alignment horizontal="right" vertical="center"/>
    </xf>
    <xf numFmtId="176" fontId="0" fillId="0" borderId="54" xfId="4" applyNumberFormat="1" applyFont="1" applyFill="1" applyBorder="1" applyAlignment="1">
      <alignment horizontal="right" vertical="center"/>
    </xf>
    <xf numFmtId="176" fontId="0" fillId="0" borderId="28" xfId="4" applyNumberFormat="1" applyFont="1" applyFill="1" applyBorder="1" applyAlignment="1">
      <alignment horizontal="right" vertical="center"/>
    </xf>
    <xf numFmtId="41" fontId="0" fillId="0" borderId="8" xfId="4" applyFont="1" applyFill="1" applyBorder="1" applyAlignment="1">
      <alignment horizontal="center" vertical="center"/>
    </xf>
    <xf numFmtId="41" fontId="0" fillId="0" borderId="31" xfId="4" applyFont="1" applyFill="1" applyBorder="1" applyAlignment="1">
      <alignment horizontal="center" vertical="center"/>
    </xf>
    <xf numFmtId="176" fontId="0" fillId="0" borderId="45" xfId="4" applyNumberFormat="1" applyFont="1" applyFill="1" applyBorder="1" applyAlignment="1">
      <alignment horizontal="right" vertical="center"/>
    </xf>
    <xf numFmtId="176" fontId="0" fillId="0" borderId="51" xfId="4" applyNumberFormat="1" applyFont="1" applyFill="1" applyBorder="1" applyAlignment="1">
      <alignment horizontal="right" vertical="center"/>
    </xf>
    <xf numFmtId="176" fontId="0" fillId="0" borderId="31" xfId="4" applyNumberFormat="1" applyFont="1" applyFill="1" applyBorder="1" applyAlignment="1">
      <alignment horizontal="right" vertical="center"/>
    </xf>
    <xf numFmtId="176" fontId="0" fillId="0" borderId="10" xfId="4" applyNumberFormat="1" applyFont="1" applyFill="1" applyBorder="1" applyAlignment="1">
      <alignment horizontal="right" vertical="center"/>
    </xf>
    <xf numFmtId="176" fontId="0" fillId="0" borderId="8" xfId="4" applyNumberFormat="1" applyFont="1" applyFill="1" applyBorder="1" applyAlignment="1">
      <alignment horizontal="right" vertical="center"/>
    </xf>
    <xf numFmtId="0" fontId="6" fillId="0" borderId="0" xfId="5">
      <alignment vertical="center"/>
    </xf>
    <xf numFmtId="0" fontId="17" fillId="0" borderId="0" xfId="5" applyFont="1">
      <alignment vertical="center"/>
    </xf>
    <xf numFmtId="0" fontId="6" fillId="0" borderId="0" xfId="5" applyAlignment="1">
      <alignment horizontal="center" vertical="center"/>
    </xf>
    <xf numFmtId="0" fontId="6" fillId="0" borderId="20" xfId="5" applyBorder="1" applyAlignment="1">
      <alignment horizontal="center" vertical="center"/>
    </xf>
    <xf numFmtId="0" fontId="6" fillId="0" borderId="2" xfId="5" applyBorder="1" applyAlignment="1">
      <alignment horizontal="center" vertical="center"/>
    </xf>
    <xf numFmtId="0" fontId="6" fillId="0" borderId="46" xfId="5" applyBorder="1" applyAlignment="1">
      <alignment horizontal="center" vertical="center"/>
    </xf>
    <xf numFmtId="0" fontId="6" fillId="0" borderId="37" xfId="5" applyBorder="1" applyAlignment="1">
      <alignment horizontal="center" vertical="center"/>
    </xf>
    <xf numFmtId="0" fontId="6" fillId="0" borderId="97" xfId="5" applyBorder="1" applyAlignment="1">
      <alignment horizontal="center" vertical="center"/>
    </xf>
    <xf numFmtId="176" fontId="0" fillId="0" borderId="28" xfId="6" applyNumberFormat="1" applyFont="1" applyFill="1" applyBorder="1" applyAlignment="1">
      <alignment horizontal="right" vertical="center"/>
    </xf>
    <xf numFmtId="176" fontId="0" fillId="0" borderId="53" xfId="6" applyNumberFormat="1" applyFont="1" applyFill="1" applyBorder="1" applyAlignment="1">
      <alignment horizontal="right" vertical="center"/>
    </xf>
    <xf numFmtId="176" fontId="0" fillId="0" borderId="28" xfId="6" applyNumberFormat="1" applyFont="1" applyBorder="1" applyAlignment="1">
      <alignment horizontal="right" vertical="center"/>
    </xf>
    <xf numFmtId="176" fontId="0" fillId="0" borderId="50" xfId="6" applyNumberFormat="1" applyFont="1" applyBorder="1" applyAlignment="1">
      <alignment horizontal="right" vertical="center"/>
    </xf>
    <xf numFmtId="0" fontId="6" fillId="0" borderId="98" xfId="5" applyFill="1" applyBorder="1" applyAlignment="1">
      <alignment horizontal="center" vertical="center"/>
    </xf>
    <xf numFmtId="0" fontId="6" fillId="0" borderId="98" xfId="5" applyBorder="1" applyAlignment="1">
      <alignment horizontal="center" vertical="center"/>
    </xf>
    <xf numFmtId="176" fontId="0" fillId="0" borderId="8" xfId="6" applyNumberFormat="1" applyFont="1" applyBorder="1" applyAlignment="1">
      <alignment horizontal="right" vertical="center"/>
    </xf>
    <xf numFmtId="0" fontId="6" fillId="0" borderId="99" xfId="5" applyFill="1" applyBorder="1" applyAlignment="1">
      <alignment horizontal="center" vertical="center"/>
    </xf>
    <xf numFmtId="176" fontId="0" fillId="0" borderId="68" xfId="6" applyNumberFormat="1" applyFont="1" applyBorder="1" applyAlignment="1">
      <alignment horizontal="right" vertical="center"/>
    </xf>
    <xf numFmtId="176" fontId="0" fillId="0" borderId="71" xfId="6" applyNumberFormat="1" applyFont="1" applyBorder="1" applyAlignment="1">
      <alignment horizontal="right" vertical="center"/>
    </xf>
    <xf numFmtId="0" fontId="6" fillId="0" borderId="41" xfId="5" applyFill="1" applyBorder="1" applyAlignment="1">
      <alignment horizontal="center" vertical="center"/>
    </xf>
    <xf numFmtId="176" fontId="0" fillId="0" borderId="39" xfId="6" applyNumberFormat="1" applyFont="1" applyFill="1" applyBorder="1" applyAlignment="1">
      <alignment horizontal="right" vertical="center"/>
    </xf>
    <xf numFmtId="176" fontId="0" fillId="0" borderId="59" xfId="6" applyNumberFormat="1" applyFont="1" applyFill="1" applyBorder="1" applyAlignment="1">
      <alignment horizontal="right" vertical="center"/>
    </xf>
    <xf numFmtId="0" fontId="6" fillId="0" borderId="38" xfId="5" applyBorder="1" applyAlignment="1">
      <alignment horizontal="center" vertical="center"/>
    </xf>
    <xf numFmtId="41" fontId="0" fillId="0" borderId="39" xfId="6" applyFont="1" applyBorder="1" applyAlignment="1">
      <alignment horizontal="center" vertical="center"/>
    </xf>
    <xf numFmtId="176" fontId="0" fillId="0" borderId="40" xfId="6" applyNumberFormat="1" applyFont="1" applyBorder="1" applyAlignment="1">
      <alignment horizontal="right" vertical="center"/>
    </xf>
    <xf numFmtId="41" fontId="6" fillId="0" borderId="0" xfId="5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21" xfId="4" applyNumberFormat="1" applyFont="1" applyFill="1" applyBorder="1" applyAlignment="1">
      <alignment horizontal="center" vertical="center"/>
    </xf>
    <xf numFmtId="0" fontId="0" fillId="0" borderId="1" xfId="4" applyNumberFormat="1" applyFont="1" applyFill="1" applyBorder="1" applyAlignment="1">
      <alignment horizontal="center" vertical="center" wrapText="1"/>
    </xf>
    <xf numFmtId="176" fontId="0" fillId="0" borderId="3" xfId="4" applyNumberFormat="1" applyFont="1" applyFill="1" applyBorder="1" applyAlignment="1">
      <alignment horizontal="right" vertical="center"/>
    </xf>
    <xf numFmtId="0" fontId="0" fillId="0" borderId="8" xfId="4" applyNumberFormat="1" applyFont="1" applyFill="1" applyBorder="1" applyAlignment="1">
      <alignment horizontal="center" vertical="center" wrapText="1"/>
    </xf>
    <xf numFmtId="0" fontId="0" fillId="0" borderId="28" xfId="4" applyNumberFormat="1" applyFont="1" applyFill="1" applyBorder="1" applyAlignment="1">
      <alignment horizontal="center" vertical="center" wrapText="1"/>
    </xf>
    <xf numFmtId="0" fontId="0" fillId="0" borderId="31" xfId="4" applyNumberFormat="1" applyFont="1" applyFill="1" applyBorder="1" applyAlignment="1">
      <alignment horizontal="center" vertical="center" wrapText="1"/>
    </xf>
    <xf numFmtId="176" fontId="0" fillId="0" borderId="1" xfId="4" applyNumberFormat="1" applyFont="1" applyFill="1" applyBorder="1" applyAlignment="1">
      <alignment horizontal="right" vertical="center"/>
    </xf>
    <xf numFmtId="176" fontId="0" fillId="0" borderId="2" xfId="4" applyNumberFormat="1" applyFont="1" applyFill="1" applyBorder="1" applyAlignment="1">
      <alignment horizontal="right" vertical="center"/>
    </xf>
    <xf numFmtId="0" fontId="0" fillId="0" borderId="67" xfId="0" applyFill="1" applyBorder="1" applyAlignment="1">
      <alignment horizontal="center" vertical="center"/>
    </xf>
    <xf numFmtId="3" fontId="0" fillId="0" borderId="32" xfId="4" applyNumberFormat="1" applyFont="1" applyFill="1" applyBorder="1" applyAlignment="1">
      <alignment horizontal="right" vertical="center"/>
    </xf>
    <xf numFmtId="0" fontId="0" fillId="0" borderId="35" xfId="4" applyNumberFormat="1" applyFont="1" applyFill="1" applyBorder="1" applyAlignment="1">
      <alignment horizontal="center" vertical="center" wrapText="1"/>
    </xf>
    <xf numFmtId="3" fontId="0" fillId="0" borderId="34" xfId="4" applyNumberFormat="1" applyFont="1" applyFill="1" applyBorder="1" applyAlignment="1">
      <alignment horizontal="right" vertical="center"/>
    </xf>
    <xf numFmtId="176" fontId="16" fillId="0" borderId="39" xfId="4" applyNumberFormat="1" applyFont="1" applyFill="1" applyBorder="1" applyAlignment="1">
      <alignment horizontal="right" vertical="center"/>
    </xf>
    <xf numFmtId="3" fontId="0" fillId="0" borderId="40" xfId="4" applyNumberFormat="1" applyFont="1" applyFill="1" applyBorder="1" applyAlignment="1">
      <alignment horizontal="right" vertical="center"/>
    </xf>
    <xf numFmtId="41" fontId="0" fillId="0" borderId="0" xfId="0" applyNumberFormat="1" applyFill="1"/>
    <xf numFmtId="0" fontId="5" fillId="0" borderId="0" xfId="5" applyFont="1" applyAlignment="1">
      <alignment horizontal="right" vertical="center"/>
    </xf>
    <xf numFmtId="177" fontId="14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176" fontId="14" fillId="0" borderId="15" xfId="0" applyNumberFormat="1" applyFont="1" applyFill="1" applyBorder="1" applyAlignment="1">
      <alignment horizontal="right" vertical="center" wrapText="1"/>
    </xf>
    <xf numFmtId="177" fontId="14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/>
    </xf>
    <xf numFmtId="176" fontId="14" fillId="0" borderId="14" xfId="0" applyNumberFormat="1" applyFont="1" applyFill="1" applyBorder="1" applyAlignment="1">
      <alignment horizontal="right" vertical="center" wrapText="1"/>
    </xf>
    <xf numFmtId="0" fontId="14" fillId="0" borderId="122" xfId="0" applyFont="1" applyFill="1" applyBorder="1" applyAlignment="1">
      <alignment horizontal="center" vertical="center" wrapText="1"/>
    </xf>
    <xf numFmtId="0" fontId="14" fillId="0" borderId="123" xfId="0" applyFont="1" applyFill="1" applyBorder="1" applyAlignment="1">
      <alignment horizontal="left" vertical="center" wrapText="1"/>
    </xf>
    <xf numFmtId="0" fontId="14" fillId="0" borderId="124" xfId="0" applyFont="1" applyFill="1" applyBorder="1" applyAlignment="1">
      <alignment horizontal="center" vertical="center" wrapText="1"/>
    </xf>
    <xf numFmtId="0" fontId="14" fillId="0" borderId="125" xfId="0" applyFont="1" applyFill="1" applyBorder="1" applyAlignment="1">
      <alignment horizontal="left" vertical="center" wrapText="1"/>
    </xf>
    <xf numFmtId="0" fontId="13" fillId="0" borderId="126" xfId="0" applyFont="1" applyFill="1" applyBorder="1" applyAlignment="1">
      <alignment horizontal="center" vertical="center" wrapText="1"/>
    </xf>
    <xf numFmtId="0" fontId="13" fillId="0" borderId="127" xfId="0" applyFont="1" applyFill="1" applyBorder="1" applyAlignment="1">
      <alignment horizontal="center" vertical="center" wrapText="1"/>
    </xf>
    <xf numFmtId="0" fontId="13" fillId="0" borderId="128" xfId="0" applyFont="1" applyFill="1" applyBorder="1" applyAlignment="1">
      <alignment horizontal="center" vertical="center" wrapText="1"/>
    </xf>
    <xf numFmtId="176" fontId="13" fillId="0" borderId="130" xfId="0" applyNumberFormat="1" applyFont="1" applyFill="1" applyBorder="1" applyAlignment="1">
      <alignment horizontal="right" vertical="center" wrapText="1"/>
    </xf>
    <xf numFmtId="177" fontId="14" fillId="0" borderId="131" xfId="0" applyNumberFormat="1" applyFont="1" applyFill="1" applyBorder="1" applyAlignment="1">
      <alignment horizontal="center" vertical="center" wrapText="1"/>
    </xf>
    <xf numFmtId="0" fontId="14" fillId="0" borderId="131" xfId="0" applyFont="1" applyFill="1" applyBorder="1" applyAlignment="1">
      <alignment horizontal="left" vertical="center" wrapText="1"/>
    </xf>
    <xf numFmtId="176" fontId="14" fillId="0" borderId="131" xfId="0" applyNumberFormat="1" applyFont="1" applyFill="1" applyBorder="1" applyAlignment="1">
      <alignment horizontal="right" vertical="center" wrapText="1"/>
    </xf>
    <xf numFmtId="0" fontId="14" fillId="0" borderId="132" xfId="0" applyFont="1" applyFill="1" applyBorder="1" applyAlignment="1">
      <alignment horizontal="left" vertical="center" wrapText="1"/>
    </xf>
    <xf numFmtId="0" fontId="11" fillId="0" borderId="0" xfId="8" applyAlignment="1">
      <alignment horizontal="center" vertical="center"/>
    </xf>
    <xf numFmtId="41" fontId="0" fillId="0" borderId="0" xfId="9" applyFont="1" applyAlignment="1">
      <alignment horizontal="center" vertical="center"/>
    </xf>
    <xf numFmtId="0" fontId="11" fillId="0" borderId="115" xfId="8" applyBorder="1" applyAlignment="1">
      <alignment horizontal="center" vertical="center"/>
    </xf>
    <xf numFmtId="0" fontId="11" fillId="0" borderId="114" xfId="8" applyBorder="1" applyAlignment="1">
      <alignment horizontal="center" vertical="center"/>
    </xf>
    <xf numFmtId="0" fontId="11" fillId="0" borderId="118" xfId="8" applyBorder="1" applyAlignment="1">
      <alignment horizontal="center" vertical="center"/>
    </xf>
    <xf numFmtId="0" fontId="11" fillId="0" borderId="117" xfId="8" applyBorder="1" applyAlignment="1">
      <alignment horizontal="center" vertical="center"/>
    </xf>
    <xf numFmtId="0" fontId="11" fillId="0" borderId="116" xfId="8" applyBorder="1" applyAlignment="1">
      <alignment horizontal="center" vertical="center"/>
    </xf>
    <xf numFmtId="0" fontId="11" fillId="0" borderId="0" xfId="8" applyAlignment="1">
      <alignment horizontal="right" vertical="center"/>
    </xf>
    <xf numFmtId="0" fontId="0" fillId="0" borderId="54" xfId="8" applyFont="1" applyFill="1" applyBorder="1" applyAlignment="1">
      <alignment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76" fontId="0" fillId="0" borderId="31" xfId="4" applyNumberFormat="1" applyFont="1" applyFill="1" applyBorder="1" applyAlignment="1">
      <alignment horizontal="left" vertical="center" wrapText="1"/>
    </xf>
    <xf numFmtId="176" fontId="0" fillId="0" borderId="3" xfId="4" applyNumberFormat="1" applyFont="1" applyFill="1" applyBorder="1" applyAlignment="1">
      <alignment horizontal="left" vertical="center"/>
    </xf>
    <xf numFmtId="176" fontId="0" fillId="0" borderId="28" xfId="4" applyNumberFormat="1" applyFont="1" applyFill="1" applyBorder="1" applyAlignment="1">
      <alignment horizontal="left" vertical="center" wrapText="1"/>
    </xf>
    <xf numFmtId="176" fontId="0" fillId="0" borderId="8" xfId="4" applyNumberFormat="1" applyFont="1" applyFill="1" applyBorder="1" applyAlignment="1">
      <alignment horizontal="left" vertical="center" wrapText="1"/>
    </xf>
    <xf numFmtId="176" fontId="0" fillId="0" borderId="1" xfId="4" applyNumberFormat="1" applyFont="1" applyFill="1" applyBorder="1" applyAlignment="1">
      <alignment horizontal="left" vertical="center"/>
    </xf>
    <xf numFmtId="176" fontId="16" fillId="0" borderId="39" xfId="4" applyNumberFormat="1" applyFont="1" applyFill="1" applyBorder="1" applyAlignment="1">
      <alignment horizontal="left" vertical="center"/>
    </xf>
    <xf numFmtId="0" fontId="17" fillId="0" borderId="0" xfId="5" applyFont="1" applyAlignment="1">
      <alignment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176" fontId="0" fillId="0" borderId="4" xfId="6" applyNumberFormat="1" applyFont="1" applyFill="1" applyBorder="1" applyAlignment="1">
      <alignment horizontal="right" vertical="center"/>
    </xf>
    <xf numFmtId="176" fontId="0" fillId="0" borderId="47" xfId="6" applyNumberFormat="1" applyFont="1" applyFill="1" applyBorder="1" applyAlignment="1">
      <alignment horizontal="right" vertical="center"/>
    </xf>
    <xf numFmtId="0" fontId="6" fillId="0" borderId="100" xfId="5" applyFill="1" applyBorder="1" applyAlignment="1">
      <alignment horizontal="center" vertical="center"/>
    </xf>
    <xf numFmtId="176" fontId="0" fillId="0" borderId="68" xfId="6" applyNumberFormat="1" applyFont="1" applyFill="1" applyBorder="1" applyAlignment="1">
      <alignment horizontal="right" vertical="center"/>
    </xf>
    <xf numFmtId="176" fontId="0" fillId="0" borderId="69" xfId="6" applyNumberFormat="1" applyFont="1" applyFill="1" applyBorder="1" applyAlignment="1">
      <alignment horizontal="right" vertical="center"/>
    </xf>
    <xf numFmtId="0" fontId="6" fillId="0" borderId="133" xfId="5" applyFill="1" applyBorder="1" applyAlignment="1">
      <alignment horizontal="center" vertical="center"/>
    </xf>
    <xf numFmtId="176" fontId="0" fillId="0" borderId="30" xfId="6" applyNumberFormat="1" applyFont="1" applyBorder="1" applyAlignment="1">
      <alignment horizontal="right" vertical="center"/>
    </xf>
    <xf numFmtId="0" fontId="2" fillId="0" borderId="133" xfId="5" applyFont="1" applyBorder="1" applyAlignment="1">
      <alignment horizontal="center" vertical="center"/>
    </xf>
    <xf numFmtId="0" fontId="2" fillId="0" borderId="100" xfId="5" applyFont="1" applyBorder="1" applyAlignment="1">
      <alignment horizontal="center" vertical="center"/>
    </xf>
    <xf numFmtId="176" fontId="6" fillId="0" borderId="0" xfId="5" applyNumberFormat="1">
      <alignment vertical="center"/>
    </xf>
    <xf numFmtId="176" fontId="0" fillId="3" borderId="8" xfId="4" applyNumberFormat="1" applyFont="1" applyFill="1" applyBorder="1" applyAlignment="1">
      <alignment horizontal="right" vertical="center"/>
    </xf>
    <xf numFmtId="41" fontId="0" fillId="0" borderId="134" xfId="4" applyFont="1" applyBorder="1" applyAlignment="1">
      <alignment horizontal="center" vertical="center"/>
    </xf>
    <xf numFmtId="41" fontId="0" fillId="0" borderId="135" xfId="4" applyFont="1" applyBorder="1" applyAlignment="1">
      <alignment horizontal="center" vertical="center"/>
    </xf>
    <xf numFmtId="176" fontId="0" fillId="0" borderId="55" xfId="4" applyNumberFormat="1" applyFont="1" applyBorder="1" applyAlignment="1">
      <alignment horizontal="right" vertical="center"/>
    </xf>
    <xf numFmtId="176" fontId="0" fillId="0" borderId="136" xfId="4" applyNumberFormat="1" applyFont="1" applyBorder="1" applyAlignment="1">
      <alignment horizontal="right" vertical="center"/>
    </xf>
    <xf numFmtId="176" fontId="0" fillId="0" borderId="137" xfId="4" applyNumberFormat="1" applyFont="1" applyBorder="1" applyAlignment="1">
      <alignment horizontal="right" vertical="center"/>
    </xf>
    <xf numFmtId="176" fontId="0" fillId="4" borderId="55" xfId="4" applyNumberFormat="1" applyFont="1" applyFill="1" applyBorder="1" applyAlignment="1">
      <alignment horizontal="right" vertical="center"/>
    </xf>
    <xf numFmtId="176" fontId="0" fillId="4" borderId="137" xfId="4" applyNumberFormat="1" applyFont="1" applyFill="1" applyBorder="1" applyAlignment="1">
      <alignment horizontal="right" vertical="center"/>
    </xf>
    <xf numFmtId="176" fontId="0" fillId="0" borderId="55" xfId="4" applyNumberFormat="1" applyFont="1" applyFill="1" applyBorder="1" applyAlignment="1">
      <alignment horizontal="right" vertical="center"/>
    </xf>
    <xf numFmtId="176" fontId="0" fillId="0" borderId="137" xfId="4" applyNumberFormat="1" applyFont="1" applyFill="1" applyBorder="1" applyAlignment="1">
      <alignment horizontal="right" vertical="center"/>
    </xf>
    <xf numFmtId="176" fontId="0" fillId="0" borderId="136" xfId="4" applyNumberFormat="1" applyFont="1" applyFill="1" applyBorder="1" applyAlignment="1">
      <alignment horizontal="right" vertical="center"/>
    </xf>
    <xf numFmtId="176" fontId="0" fillId="3" borderId="136" xfId="4" applyNumberFormat="1" applyFont="1" applyFill="1" applyBorder="1" applyAlignment="1">
      <alignment horizontal="right" vertical="center"/>
    </xf>
    <xf numFmtId="176" fontId="0" fillId="3" borderId="138" xfId="4" applyNumberFormat="1" applyFont="1" applyFill="1" applyBorder="1" applyAlignment="1">
      <alignment horizontal="right" vertical="center"/>
    </xf>
    <xf numFmtId="176" fontId="0" fillId="3" borderId="139" xfId="4" applyNumberFormat="1" applyFont="1" applyFill="1" applyBorder="1" applyAlignment="1">
      <alignment horizontal="right" vertical="center"/>
    </xf>
    <xf numFmtId="176" fontId="16" fillId="0" borderId="55" xfId="4" applyNumberFormat="1" applyFont="1" applyBorder="1" applyAlignment="1">
      <alignment horizontal="right" vertical="center"/>
    </xf>
    <xf numFmtId="176" fontId="0" fillId="4" borderId="43" xfId="4" applyNumberFormat="1" applyFont="1" applyFill="1" applyBorder="1" applyAlignment="1">
      <alignment horizontal="right" vertical="center"/>
    </xf>
    <xf numFmtId="176" fontId="0" fillId="0" borderId="140" xfId="4" applyNumberFormat="1" applyFont="1" applyFill="1" applyBorder="1" applyAlignment="1">
      <alignment horizontal="right" vertical="center"/>
    </xf>
    <xf numFmtId="176" fontId="0" fillId="0" borderId="141" xfId="4" applyNumberFormat="1" applyFont="1" applyFill="1" applyBorder="1" applyAlignment="1">
      <alignment horizontal="right" vertical="center"/>
    </xf>
    <xf numFmtId="176" fontId="0" fillId="0" borderId="142" xfId="4" applyNumberFormat="1" applyFont="1" applyFill="1" applyBorder="1" applyAlignment="1">
      <alignment horizontal="right" vertical="center"/>
    </xf>
    <xf numFmtId="176" fontId="0" fillId="0" borderId="8" xfId="6" applyNumberFormat="1" applyFont="1" applyFill="1" applyBorder="1" applyAlignment="1">
      <alignment horizontal="right" vertical="center"/>
    </xf>
    <xf numFmtId="176" fontId="0" fillId="0" borderId="29" xfId="6" applyNumberFormat="1" applyFont="1" applyFill="1" applyBorder="1" applyAlignment="1">
      <alignment horizontal="right" vertical="center"/>
    </xf>
    <xf numFmtId="0" fontId="14" fillId="0" borderId="143" xfId="0" applyFont="1" applyFill="1" applyBorder="1" applyAlignment="1">
      <alignment horizontal="center" vertical="center" wrapText="1"/>
    </xf>
    <xf numFmtId="3" fontId="0" fillId="0" borderId="46" xfId="4" applyNumberFormat="1" applyFont="1" applyFill="1" applyBorder="1" applyAlignment="1">
      <alignment horizontal="left" vertical="center" wrapText="1"/>
    </xf>
    <xf numFmtId="3" fontId="0" fillId="0" borderId="37" xfId="4" applyNumberFormat="1" applyFont="1" applyFill="1" applyBorder="1" applyAlignment="1">
      <alignment horizontal="right" vertical="center" wrapText="1"/>
    </xf>
    <xf numFmtId="0" fontId="0" fillId="0" borderId="145" xfId="4" applyNumberFormat="1" applyFont="1" applyFill="1" applyBorder="1" applyAlignment="1">
      <alignment horizontal="center" vertical="center" wrapText="1"/>
    </xf>
    <xf numFmtId="176" fontId="0" fillId="0" borderId="145" xfId="4" applyNumberFormat="1" applyFont="1" applyFill="1" applyBorder="1" applyAlignment="1">
      <alignment horizontal="right" vertical="center"/>
    </xf>
    <xf numFmtId="176" fontId="0" fillId="0" borderId="145" xfId="4" applyNumberFormat="1" applyFont="1" applyFill="1" applyBorder="1" applyAlignment="1">
      <alignment horizontal="left" vertical="center" wrapText="1"/>
    </xf>
    <xf numFmtId="3" fontId="0" fillId="0" borderId="144" xfId="4" applyNumberFormat="1" applyFont="1" applyFill="1" applyBorder="1" applyAlignment="1">
      <alignment horizontal="left" vertical="center" wrapText="1"/>
    </xf>
    <xf numFmtId="0" fontId="11" fillId="0" borderId="146" xfId="8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4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10" fillId="0" borderId="8" xfId="4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41" fontId="10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41" fontId="10" fillId="0" borderId="109" xfId="4" applyFont="1" applyBorder="1" applyAlignment="1">
      <alignment horizontal="center" vertical="center"/>
    </xf>
    <xf numFmtId="0" fontId="10" fillId="0" borderId="147" xfId="0" applyFont="1" applyBorder="1" applyAlignment="1">
      <alignment horizontal="left" vertical="center"/>
    </xf>
    <xf numFmtId="0" fontId="10" fillId="0" borderId="110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22" fillId="0" borderId="8" xfId="3" applyFont="1" applyBorder="1" applyAlignment="1">
      <alignment horizontal="left" vertical="center" wrapText="1"/>
    </xf>
    <xf numFmtId="0" fontId="0" fillId="0" borderId="10" xfId="8" applyFont="1" applyFill="1" applyBorder="1" applyAlignment="1">
      <alignment vertical="center" wrapText="1"/>
    </xf>
    <xf numFmtId="0" fontId="0" fillId="0" borderId="10" xfId="8" applyFont="1" applyFill="1" applyBorder="1" applyAlignment="1">
      <alignment vertical="center"/>
    </xf>
    <xf numFmtId="0" fontId="0" fillId="0" borderId="148" xfId="8" applyFont="1" applyFill="1" applyBorder="1" applyAlignment="1">
      <alignment vertical="center" wrapText="1"/>
    </xf>
    <xf numFmtId="0" fontId="0" fillId="0" borderId="70" xfId="8" applyFont="1" applyFill="1" applyBorder="1" applyAlignment="1">
      <alignment vertical="center" wrapText="1"/>
    </xf>
    <xf numFmtId="0" fontId="11" fillId="0" borderId="149" xfId="8" applyBorder="1" applyAlignment="1">
      <alignment horizontal="center" vertical="center"/>
    </xf>
    <xf numFmtId="41" fontId="11" fillId="0" borderId="150" xfId="8" applyNumberFormat="1" applyBorder="1" applyAlignment="1">
      <alignment horizontal="center" vertical="center"/>
    </xf>
    <xf numFmtId="0" fontId="11" fillId="0" borderId="150" xfId="8" applyBorder="1" applyAlignment="1">
      <alignment horizontal="center" vertical="center"/>
    </xf>
    <xf numFmtId="0" fontId="11" fillId="0" borderId="151" xfId="8" applyBorder="1" applyAlignment="1">
      <alignment horizontal="center" vertical="center"/>
    </xf>
    <xf numFmtId="0" fontId="0" fillId="0" borderId="8" xfId="0" applyBorder="1" applyAlignment="1">
      <alignment wrapText="1"/>
    </xf>
    <xf numFmtId="0" fontId="10" fillId="0" borderId="50" xfId="0" applyFont="1" applyBorder="1" applyAlignment="1">
      <alignment horizontal="center" vertical="center"/>
    </xf>
    <xf numFmtId="0" fontId="10" fillId="0" borderId="154" xfId="0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/>
    </xf>
    <xf numFmtId="0" fontId="11" fillId="0" borderId="157" xfId="8" applyBorder="1" applyAlignment="1">
      <alignment horizontal="center" vertical="center"/>
    </xf>
    <xf numFmtId="0" fontId="11" fillId="0" borderId="156" xfId="8" applyBorder="1" applyAlignment="1">
      <alignment horizontal="center" vertical="center"/>
    </xf>
    <xf numFmtId="0" fontId="11" fillId="0" borderId="158" xfId="8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6" fillId="0" borderId="16" xfId="5" applyBorder="1" applyAlignment="1">
      <alignment horizontal="center" vertical="center"/>
    </xf>
    <xf numFmtId="0" fontId="6" fillId="0" borderId="12" xfId="5" applyBorder="1" applyAlignment="1">
      <alignment horizontal="center" vertical="center"/>
    </xf>
    <xf numFmtId="0" fontId="6" fillId="0" borderId="13" xfId="5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11" xfId="4" applyNumberFormat="1" applyFont="1" applyFill="1" applyBorder="1" applyAlignment="1">
      <alignment horizontal="center" vertical="center" wrapText="1"/>
    </xf>
    <xf numFmtId="0" fontId="0" fillId="0" borderId="4" xfId="4" applyNumberFormat="1" applyFont="1" applyFill="1" applyBorder="1" applyAlignment="1">
      <alignment horizontal="center"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0" fillId="0" borderId="24" xfId="4" applyNumberFormat="1" applyFont="1" applyFill="1" applyBorder="1" applyAlignment="1">
      <alignment horizontal="center" vertical="center" wrapText="1"/>
    </xf>
    <xf numFmtId="0" fontId="0" fillId="0" borderId="18" xfId="4" applyNumberFormat="1" applyFont="1" applyBorder="1" applyAlignment="1">
      <alignment horizontal="center" vertical="center" wrapText="1"/>
    </xf>
    <xf numFmtId="0" fontId="0" fillId="0" borderId="4" xfId="4" applyNumberFormat="1" applyFont="1" applyBorder="1" applyAlignment="1">
      <alignment horizontal="center" vertical="center" wrapText="1"/>
    </xf>
    <xf numFmtId="41" fontId="0" fillId="0" borderId="102" xfId="4" applyFont="1" applyBorder="1" applyAlignment="1">
      <alignment horizontal="center" vertical="center" wrapText="1"/>
    </xf>
    <xf numFmtId="41" fontId="0" fillId="0" borderId="103" xfId="4" applyFont="1" applyBorder="1" applyAlignment="1">
      <alignment horizontal="center" vertical="center" wrapText="1"/>
    </xf>
    <xf numFmtId="41" fontId="0" fillId="0" borderId="104" xfId="4" applyFont="1" applyBorder="1" applyAlignment="1">
      <alignment horizontal="center" vertical="center" wrapText="1"/>
    </xf>
    <xf numFmtId="41" fontId="0" fillId="0" borderId="105" xfId="4" applyFont="1" applyBorder="1" applyAlignment="1">
      <alignment horizontal="center" vertical="center" wrapText="1"/>
    </xf>
    <xf numFmtId="0" fontId="0" fillId="3" borderId="18" xfId="4" applyNumberFormat="1" applyFont="1" applyFill="1" applyBorder="1" applyAlignment="1">
      <alignment horizontal="center" vertical="center" wrapText="1"/>
    </xf>
    <xf numFmtId="0" fontId="0" fillId="3" borderId="4" xfId="4" applyNumberFormat="1" applyFont="1" applyFill="1" applyBorder="1" applyAlignment="1">
      <alignment horizontal="center" vertical="center" wrapText="1"/>
    </xf>
    <xf numFmtId="0" fontId="0" fillId="3" borderId="39" xfId="4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1" fontId="0" fillId="0" borderId="89" xfId="4" applyFont="1" applyBorder="1" applyAlignment="1">
      <alignment horizontal="center" vertical="center" wrapText="1"/>
    </xf>
    <xf numFmtId="41" fontId="0" fillId="0" borderId="72" xfId="4" applyFont="1" applyBorder="1" applyAlignment="1">
      <alignment horizontal="center" vertical="center" wrapText="1"/>
    </xf>
    <xf numFmtId="41" fontId="0" fillId="0" borderId="73" xfId="4" applyFont="1" applyBorder="1" applyAlignment="1">
      <alignment horizontal="center" vertical="center" wrapText="1"/>
    </xf>
    <xf numFmtId="41" fontId="0" fillId="0" borderId="85" xfId="4" applyFont="1" applyBorder="1" applyAlignment="1">
      <alignment horizontal="center" vertical="center" wrapText="1"/>
    </xf>
    <xf numFmtId="41" fontId="0" fillId="0" borderId="0" xfId="4" applyFont="1" applyBorder="1" applyAlignment="1">
      <alignment horizontal="center" vertical="center" wrapText="1"/>
    </xf>
    <xf numFmtId="41" fontId="0" fillId="0" borderId="58" xfId="4" applyFont="1" applyBorder="1" applyAlignment="1">
      <alignment horizontal="center" vertical="center" wrapText="1"/>
    </xf>
    <xf numFmtId="41" fontId="0" fillId="0" borderId="90" xfId="4" applyFont="1" applyBorder="1" applyAlignment="1">
      <alignment horizontal="center" vertical="center" wrapText="1"/>
    </xf>
    <xf numFmtId="41" fontId="0" fillId="0" borderId="95" xfId="4" applyFont="1" applyBorder="1" applyAlignment="1">
      <alignment horizontal="center" vertical="center" wrapText="1"/>
    </xf>
    <xf numFmtId="41" fontId="0" fillId="0" borderId="91" xfId="4" applyFont="1" applyBorder="1" applyAlignment="1">
      <alignment horizontal="center" vertical="center" wrapText="1"/>
    </xf>
    <xf numFmtId="0" fontId="0" fillId="3" borderId="56" xfId="4" applyNumberFormat="1" applyFont="1" applyFill="1" applyBorder="1" applyAlignment="1">
      <alignment horizontal="center" vertical="center" wrapText="1"/>
    </xf>
    <xf numFmtId="0" fontId="0" fillId="3" borderId="57" xfId="4" applyNumberFormat="1" applyFont="1" applyFill="1" applyBorder="1" applyAlignment="1">
      <alignment horizontal="center" vertical="center" wrapText="1"/>
    </xf>
    <xf numFmtId="0" fontId="0" fillId="3" borderId="47" xfId="4" applyNumberFormat="1" applyFont="1" applyFill="1" applyBorder="1" applyAlignment="1">
      <alignment horizontal="center" vertical="center" wrapText="1"/>
    </xf>
    <xf numFmtId="0" fontId="0" fillId="3" borderId="58" xfId="4" applyNumberFormat="1" applyFont="1" applyFill="1" applyBorder="1" applyAlignment="1">
      <alignment horizontal="center" vertical="center" wrapText="1"/>
    </xf>
    <xf numFmtId="0" fontId="0" fillId="3" borderId="59" xfId="4" applyNumberFormat="1" applyFont="1" applyFill="1" applyBorder="1" applyAlignment="1">
      <alignment horizontal="center" vertical="center" wrapText="1"/>
    </xf>
    <xf numFmtId="0" fontId="0" fillId="3" borderId="60" xfId="4" applyNumberFormat="1" applyFont="1" applyFill="1" applyBorder="1" applyAlignment="1">
      <alignment horizontal="center" vertical="center" wrapText="1"/>
    </xf>
    <xf numFmtId="0" fontId="0" fillId="4" borderId="11" xfId="4" applyNumberFormat="1" applyFont="1" applyFill="1" applyBorder="1" applyAlignment="1">
      <alignment horizontal="center" vertical="center" wrapText="1"/>
    </xf>
    <xf numFmtId="0" fontId="0" fillId="4" borderId="4" xfId="4" applyNumberFormat="1" applyFont="1" applyFill="1" applyBorder="1" applyAlignment="1">
      <alignment horizontal="center" vertical="center" wrapText="1"/>
    </xf>
    <xf numFmtId="0" fontId="0" fillId="4" borderId="3" xfId="4" applyNumberFormat="1" applyFont="1" applyFill="1" applyBorder="1" applyAlignment="1">
      <alignment horizontal="center" vertical="center" wrapText="1"/>
    </xf>
    <xf numFmtId="41" fontId="0" fillId="0" borderId="74" xfId="4" applyFont="1" applyBorder="1" applyAlignment="1">
      <alignment horizontal="center" vertical="center"/>
    </xf>
    <xf numFmtId="41" fontId="0" fillId="0" borderId="101" xfId="4" applyFont="1" applyBorder="1" applyAlignment="1">
      <alignment horizontal="center" vertical="center"/>
    </xf>
    <xf numFmtId="41" fontId="0" fillId="0" borderId="75" xfId="4" applyFont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12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1" fontId="10" fillId="0" borderId="30" xfId="4" applyFont="1" applyBorder="1" applyAlignment="1">
      <alignment horizontal="center" vertical="center"/>
    </xf>
    <xf numFmtId="41" fontId="10" fillId="0" borderId="4" xfId="4" applyFont="1" applyBorder="1" applyAlignment="1">
      <alignment horizontal="center" vertical="center"/>
    </xf>
    <xf numFmtId="41" fontId="10" fillId="0" borderId="28" xfId="4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1" fillId="0" borderId="41" xfId="8" applyBorder="1" applyAlignment="1">
      <alignment horizontal="center" vertical="center"/>
    </xf>
    <xf numFmtId="0" fontId="11" fillId="0" borderId="42" xfId="8" applyBorder="1" applyAlignment="1">
      <alignment horizontal="center" vertical="center"/>
    </xf>
    <xf numFmtId="0" fontId="0" fillId="0" borderId="152" xfId="8" applyFont="1" applyBorder="1" applyAlignment="1">
      <alignment horizontal="center" vertical="center"/>
    </xf>
    <xf numFmtId="0" fontId="0" fillId="0" borderId="153" xfId="8" applyFont="1" applyBorder="1" applyAlignment="1">
      <alignment horizontal="center" vertical="center"/>
    </xf>
    <xf numFmtId="0" fontId="0" fillId="0" borderId="49" xfId="8" applyFont="1" applyBorder="1" applyAlignment="1">
      <alignment horizontal="center" vertical="center"/>
    </xf>
    <xf numFmtId="41" fontId="0" fillId="0" borderId="152" xfId="9" applyFont="1" applyBorder="1" applyAlignment="1">
      <alignment horizontal="center" vertical="center"/>
    </xf>
    <xf numFmtId="41" fontId="0" fillId="0" borderId="153" xfId="9" applyFont="1" applyBorder="1" applyAlignment="1">
      <alignment horizontal="center" vertical="center"/>
    </xf>
    <xf numFmtId="41" fontId="0" fillId="0" borderId="49" xfId="9" applyFont="1" applyBorder="1" applyAlignment="1">
      <alignment horizontal="center" vertical="center"/>
    </xf>
    <xf numFmtId="41" fontId="0" fillId="0" borderId="19" xfId="4" applyFont="1" applyFill="1" applyBorder="1" applyAlignment="1">
      <alignment horizontal="center" vertical="center"/>
    </xf>
    <xf numFmtId="41" fontId="0" fillId="0" borderId="22" xfId="4" applyFont="1" applyFill="1" applyBorder="1" applyAlignment="1">
      <alignment horizontal="center" vertical="center"/>
    </xf>
    <xf numFmtId="41" fontId="0" fillId="0" borderId="18" xfId="4" applyFont="1" applyFill="1" applyBorder="1" applyAlignment="1">
      <alignment horizontal="center" vertical="center"/>
    </xf>
    <xf numFmtId="41" fontId="0" fillId="0" borderId="21" xfId="4" applyFont="1" applyFill="1" applyBorder="1" applyAlignment="1">
      <alignment horizontal="center" vertical="center"/>
    </xf>
    <xf numFmtId="0" fontId="0" fillId="0" borderId="119" xfId="0" applyFill="1" applyBorder="1" applyAlignment="1">
      <alignment horizontal="center" vertical="center"/>
    </xf>
    <xf numFmtId="0" fontId="0" fillId="0" borderId="120" xfId="0" applyFill="1" applyBorder="1" applyAlignment="1">
      <alignment horizontal="center" vertical="center"/>
    </xf>
    <xf numFmtId="0" fontId="0" fillId="0" borderId="12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</cellXfs>
  <cellStyles count="14">
    <cellStyle name="쉼표 [0]" xfId="4" builtinId="6"/>
    <cellStyle name="쉼표 [0] 2" xfId="6"/>
    <cellStyle name="쉼표 [0] 2 2" xfId="9"/>
    <cellStyle name="쉼표 [0] 3" xfId="11"/>
    <cellStyle name="표준" xfId="0" builtinId="0"/>
    <cellStyle name="표준 10" xfId="2"/>
    <cellStyle name="표준 2" xfId="1"/>
    <cellStyle name="표준 2 2" xfId="8"/>
    <cellStyle name="표준 3" xfId="3"/>
    <cellStyle name="표준 4" xfId="5"/>
    <cellStyle name="표준 4 2" xfId="13"/>
    <cellStyle name="표준 5" xfId="7"/>
    <cellStyle name="표준 6" xfId="10"/>
    <cellStyle name="표준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80" zoomScaleNormal="80" workbookViewId="0">
      <selection activeCell="A2" sqref="A2"/>
    </sheetView>
  </sheetViews>
  <sheetFormatPr defaultRowHeight="16.5" x14ac:dyDescent="0.3"/>
  <cols>
    <col min="1" max="8" width="14.625" style="113" customWidth="1"/>
    <col min="9" max="9" width="9" style="113"/>
    <col min="10" max="10" width="18.5" style="113" customWidth="1"/>
    <col min="11" max="11" width="18.25" style="113" customWidth="1"/>
    <col min="12" max="16384" width="9" style="113"/>
  </cols>
  <sheetData>
    <row r="1" spans="1:16" ht="26.25" x14ac:dyDescent="0.3">
      <c r="A1" s="271" t="s">
        <v>103</v>
      </c>
      <c r="B1" s="271"/>
      <c r="C1" s="271"/>
      <c r="D1" s="271"/>
      <c r="E1" s="271"/>
      <c r="F1" s="271"/>
      <c r="G1" s="271"/>
      <c r="H1" s="271"/>
    </row>
    <row r="2" spans="1:16" ht="30" customHeight="1" x14ac:dyDescent="0.3">
      <c r="A2" s="114"/>
    </row>
    <row r="3" spans="1:16" ht="30" customHeight="1" x14ac:dyDescent="0.3">
      <c r="A3" s="114"/>
    </row>
    <row r="4" spans="1:16" s="115" customFormat="1" ht="30" customHeight="1" thickBot="1" x14ac:dyDescent="0.35">
      <c r="H4" s="115" t="s">
        <v>32</v>
      </c>
      <c r="J4" s="113"/>
      <c r="K4" s="113"/>
      <c r="L4" s="113"/>
      <c r="M4" s="113"/>
      <c r="N4" s="113"/>
      <c r="O4" s="113"/>
      <c r="P4" s="113"/>
    </row>
    <row r="5" spans="1:16" s="115" customFormat="1" ht="30" customHeight="1" x14ac:dyDescent="0.3">
      <c r="A5" s="272" t="s">
        <v>53</v>
      </c>
      <c r="B5" s="273"/>
      <c r="C5" s="273"/>
      <c r="D5" s="273"/>
      <c r="E5" s="272" t="s">
        <v>54</v>
      </c>
      <c r="F5" s="273"/>
      <c r="G5" s="273"/>
      <c r="H5" s="274"/>
      <c r="J5" s="113"/>
      <c r="K5" s="113"/>
      <c r="L5" s="113"/>
      <c r="M5" s="113"/>
      <c r="N5" s="113"/>
      <c r="O5" s="113"/>
      <c r="P5" s="113"/>
    </row>
    <row r="6" spans="1:16" s="115" customFormat="1" ht="30" customHeight="1" thickBot="1" x14ac:dyDescent="0.35">
      <c r="A6" s="116" t="s">
        <v>55</v>
      </c>
      <c r="B6" s="117" t="s">
        <v>56</v>
      </c>
      <c r="C6" s="117" t="s">
        <v>57</v>
      </c>
      <c r="D6" s="118" t="s">
        <v>58</v>
      </c>
      <c r="E6" s="116" t="s">
        <v>55</v>
      </c>
      <c r="F6" s="117" t="s">
        <v>56</v>
      </c>
      <c r="G6" s="117" t="s">
        <v>57</v>
      </c>
      <c r="H6" s="119" t="s">
        <v>58</v>
      </c>
      <c r="J6" s="113"/>
      <c r="K6" s="113"/>
      <c r="L6" s="113"/>
      <c r="M6" s="113"/>
      <c r="N6" s="113"/>
      <c r="O6" s="113"/>
      <c r="P6" s="113"/>
    </row>
    <row r="7" spans="1:16" s="115" customFormat="1" ht="30" customHeight="1" thickTop="1" x14ac:dyDescent="0.3">
      <c r="A7" s="120" t="s">
        <v>59</v>
      </c>
      <c r="B7" s="121">
        <v>3358437</v>
      </c>
      <c r="C7" s="121">
        <v>2800381</v>
      </c>
      <c r="D7" s="122">
        <f>B7-C7</f>
        <v>558056</v>
      </c>
      <c r="E7" s="120" t="s">
        <v>60</v>
      </c>
      <c r="F7" s="123">
        <v>240698</v>
      </c>
      <c r="G7" s="123">
        <v>212210</v>
      </c>
      <c r="H7" s="124">
        <f>F7-G7</f>
        <v>28488</v>
      </c>
      <c r="J7" s="113"/>
      <c r="K7" s="113"/>
      <c r="L7" s="113"/>
      <c r="M7" s="113"/>
      <c r="N7" s="113"/>
      <c r="O7" s="113"/>
      <c r="P7" s="113"/>
    </row>
    <row r="8" spans="1:16" s="115" customFormat="1" ht="30" customHeight="1" x14ac:dyDescent="0.3">
      <c r="A8" s="128" t="s">
        <v>25</v>
      </c>
      <c r="B8" s="121">
        <v>100</v>
      </c>
      <c r="C8" s="121">
        <v>54</v>
      </c>
      <c r="D8" s="122">
        <f t="shared" ref="D8" si="0">B8-C8</f>
        <v>46</v>
      </c>
      <c r="E8" s="126" t="s">
        <v>36</v>
      </c>
      <c r="F8" s="127">
        <v>3600</v>
      </c>
      <c r="G8" s="127">
        <v>656</v>
      </c>
      <c r="H8" s="124">
        <f t="shared" ref="H8:H11" si="1">F8-G8</f>
        <v>2944</v>
      </c>
      <c r="J8" s="113"/>
      <c r="K8" s="113"/>
      <c r="L8" s="113"/>
      <c r="M8" s="113"/>
      <c r="N8" s="113"/>
      <c r="O8" s="113"/>
      <c r="P8" s="113"/>
    </row>
    <row r="9" spans="1:16" s="115" customFormat="1" ht="30" customHeight="1" x14ac:dyDescent="0.3">
      <c r="A9" s="125"/>
      <c r="B9" s="121"/>
      <c r="C9" s="121"/>
      <c r="D9" s="122"/>
      <c r="E9" s="126" t="s">
        <v>38</v>
      </c>
      <c r="F9" s="127">
        <v>57198</v>
      </c>
      <c r="G9" s="127">
        <v>54476</v>
      </c>
      <c r="H9" s="124">
        <f t="shared" si="1"/>
        <v>2722</v>
      </c>
      <c r="J9" s="113"/>
      <c r="K9" s="113"/>
      <c r="L9" s="113"/>
      <c r="M9" s="113"/>
      <c r="N9" s="113"/>
      <c r="O9" s="113"/>
      <c r="P9" s="113"/>
    </row>
    <row r="10" spans="1:16" s="115" customFormat="1" ht="30" customHeight="1" x14ac:dyDescent="0.3">
      <c r="A10" s="202"/>
      <c r="B10" s="226"/>
      <c r="C10" s="226"/>
      <c r="D10" s="227"/>
      <c r="E10" s="204" t="s">
        <v>102</v>
      </c>
      <c r="F10" s="203">
        <v>3056941</v>
      </c>
      <c r="G10" s="203">
        <v>2532181</v>
      </c>
      <c r="H10" s="124">
        <f t="shared" si="1"/>
        <v>524760</v>
      </c>
      <c r="J10" s="113"/>
      <c r="K10" s="113"/>
      <c r="L10" s="113"/>
      <c r="M10" s="113"/>
      <c r="N10" s="113"/>
      <c r="O10" s="113"/>
      <c r="P10" s="113"/>
    </row>
    <row r="11" spans="1:16" s="115" customFormat="1" ht="30" customHeight="1" x14ac:dyDescent="0.3">
      <c r="A11" s="202"/>
      <c r="B11" s="197"/>
      <c r="C11" s="197"/>
      <c r="D11" s="198"/>
      <c r="E11" s="204" t="s">
        <v>67</v>
      </c>
      <c r="F11" s="203">
        <v>100</v>
      </c>
      <c r="G11" s="203">
        <v>54</v>
      </c>
      <c r="H11" s="124">
        <f t="shared" si="1"/>
        <v>46</v>
      </c>
      <c r="J11" s="113"/>
      <c r="K11" s="113"/>
      <c r="L11" s="113"/>
      <c r="M11" s="113"/>
      <c r="N11" s="113"/>
      <c r="O11" s="113"/>
      <c r="P11" s="113"/>
    </row>
    <row r="12" spans="1:16" s="115" customFormat="1" ht="30" customHeight="1" thickBot="1" x14ac:dyDescent="0.35">
      <c r="A12" s="199"/>
      <c r="B12" s="200"/>
      <c r="C12" s="200"/>
      <c r="D12" s="201"/>
      <c r="E12" s="205" t="s">
        <v>61</v>
      </c>
      <c r="F12" s="129"/>
      <c r="G12" s="129">
        <v>858</v>
      </c>
      <c r="H12" s="130">
        <f t="shared" ref="H12" si="2">F12-G12</f>
        <v>-858</v>
      </c>
    </row>
    <row r="13" spans="1:16" s="115" customFormat="1" ht="30" customHeight="1" thickTop="1" thickBot="1" x14ac:dyDescent="0.35">
      <c r="A13" s="131" t="s">
        <v>62</v>
      </c>
      <c r="B13" s="132">
        <f>SUM(B7:B12)</f>
        <v>3358537</v>
      </c>
      <c r="C13" s="132">
        <f>SUM(C7:C12)</f>
        <v>2800435</v>
      </c>
      <c r="D13" s="133">
        <f>SUM(D7:D12)</f>
        <v>558102</v>
      </c>
      <c r="E13" s="134" t="s">
        <v>63</v>
      </c>
      <c r="F13" s="135">
        <f>SUM(F7:F12)</f>
        <v>3358537</v>
      </c>
      <c r="G13" s="135">
        <f>SUM(G7:G12)</f>
        <v>2800435</v>
      </c>
      <c r="H13" s="136">
        <f>SUM(H7:H12)</f>
        <v>558102</v>
      </c>
    </row>
    <row r="14" spans="1:16" x14ac:dyDescent="0.3">
      <c r="B14" s="137"/>
      <c r="C14" s="137"/>
      <c r="G14" s="137"/>
    </row>
    <row r="15" spans="1:16" x14ac:dyDescent="0.3">
      <c r="G15" s="206"/>
    </row>
  </sheetData>
  <mergeCells count="3">
    <mergeCell ref="A1:H1"/>
    <mergeCell ref="A5:D5"/>
    <mergeCell ref="E5:H5"/>
  </mergeCells>
  <phoneticPr fontId="9" type="noConversion"/>
  <pageMargins left="0.87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zoomScaleNormal="100" workbookViewId="0">
      <selection activeCell="J11" sqref="J11"/>
    </sheetView>
  </sheetViews>
  <sheetFormatPr defaultRowHeight="16.5" x14ac:dyDescent="0.3"/>
  <cols>
    <col min="1" max="1" width="13.125" customWidth="1"/>
    <col min="2" max="2" width="18" customWidth="1"/>
    <col min="3" max="3" width="30.125" customWidth="1"/>
    <col min="4" max="7" width="14.625" customWidth="1"/>
    <col min="8" max="8" width="10.375" bestFit="1" customWidth="1"/>
    <col min="10" max="10" width="12.125" bestFit="1" customWidth="1"/>
  </cols>
  <sheetData>
    <row r="1" spans="1:8" ht="39" x14ac:dyDescent="0.3">
      <c r="A1" s="275" t="s">
        <v>327</v>
      </c>
      <c r="B1" s="275"/>
      <c r="C1" s="275"/>
      <c r="D1" s="275"/>
      <c r="E1" s="275"/>
      <c r="F1" s="275"/>
      <c r="G1" s="275"/>
      <c r="H1" s="194"/>
    </row>
    <row r="2" spans="1:8" ht="30" customHeight="1" x14ac:dyDescent="0.3"/>
    <row r="3" spans="1:8" ht="30" customHeight="1" thickBot="1" x14ac:dyDescent="0.35">
      <c r="G3" s="115" t="s">
        <v>32</v>
      </c>
    </row>
    <row r="4" spans="1:8" ht="30" customHeight="1" x14ac:dyDescent="0.3">
      <c r="A4" s="276" t="s">
        <v>26</v>
      </c>
      <c r="B4" s="277"/>
      <c r="C4" s="278"/>
      <c r="D4" s="4" t="s">
        <v>104</v>
      </c>
      <c r="E4" s="4" t="s">
        <v>105</v>
      </c>
      <c r="F4" s="4" t="s">
        <v>27</v>
      </c>
      <c r="G4" s="5" t="s">
        <v>28</v>
      </c>
    </row>
    <row r="5" spans="1:8" ht="30" customHeight="1" thickBot="1" x14ac:dyDescent="0.35">
      <c r="A5" s="6" t="s">
        <v>6</v>
      </c>
      <c r="B5" s="1" t="s">
        <v>7</v>
      </c>
      <c r="C5" s="1" t="s">
        <v>8</v>
      </c>
      <c r="D5" s="7" t="s">
        <v>29</v>
      </c>
      <c r="E5" s="7" t="s">
        <v>30</v>
      </c>
      <c r="F5" s="7"/>
      <c r="G5" s="8"/>
    </row>
    <row r="6" spans="1:8" ht="30" customHeight="1" thickTop="1" x14ac:dyDescent="0.3">
      <c r="A6" s="196" t="s">
        <v>1</v>
      </c>
      <c r="B6" s="195" t="s">
        <v>24</v>
      </c>
      <c r="C6" s="9" t="s">
        <v>106</v>
      </c>
      <c r="D6" s="10">
        <v>3358437</v>
      </c>
      <c r="E6" s="10">
        <v>2800381</v>
      </c>
      <c r="F6" s="10">
        <f>D6-E6</f>
        <v>558056</v>
      </c>
      <c r="G6" s="11"/>
      <c r="H6" s="20"/>
    </row>
    <row r="7" spans="1:8" ht="30" customHeight="1" thickBot="1" x14ac:dyDescent="0.35">
      <c r="A7" s="12" t="s">
        <v>25</v>
      </c>
      <c r="B7" s="13" t="s">
        <v>25</v>
      </c>
      <c r="C7" s="13" t="s">
        <v>31</v>
      </c>
      <c r="D7" s="14">
        <v>100</v>
      </c>
      <c r="E7" s="14">
        <v>54</v>
      </c>
      <c r="F7" s="14">
        <f t="shared" ref="F7" si="0">D7-E7</f>
        <v>46</v>
      </c>
      <c r="G7" s="15"/>
    </row>
    <row r="8" spans="1:8" ht="30" customHeight="1" thickTop="1" thickBot="1" x14ac:dyDescent="0.35">
      <c r="A8" s="16"/>
      <c r="B8" s="17"/>
      <c r="C8" s="17"/>
      <c r="D8" s="18">
        <f>SUM(D6:D7)</f>
        <v>3358537</v>
      </c>
      <c r="E8" s="18">
        <f t="shared" ref="E8:F8" si="1">SUM(E6:E7)</f>
        <v>2800435</v>
      </c>
      <c r="F8" s="18">
        <f t="shared" si="1"/>
        <v>558102</v>
      </c>
      <c r="G8" s="19"/>
    </row>
    <row r="10" spans="1:8" x14ac:dyDescent="0.3">
      <c r="C10" s="22"/>
    </row>
    <row r="12" spans="1:8" x14ac:dyDescent="0.3">
      <c r="E12" s="23"/>
    </row>
    <row r="13" spans="1:8" x14ac:dyDescent="0.3">
      <c r="E13" s="23"/>
    </row>
    <row r="14" spans="1:8" ht="16.5" customHeight="1" x14ac:dyDescent="0.3">
      <c r="E14" s="24"/>
    </row>
    <row r="15" spans="1:8" x14ac:dyDescent="0.3">
      <c r="E15" s="21"/>
    </row>
    <row r="16" spans="1:8" x14ac:dyDescent="0.3">
      <c r="E16" s="21"/>
    </row>
    <row r="17" spans="5:5" x14ac:dyDescent="0.3">
      <c r="E17" s="21"/>
    </row>
    <row r="18" spans="5:5" x14ac:dyDescent="0.3">
      <c r="E18" s="21"/>
    </row>
    <row r="19" spans="5:5" x14ac:dyDescent="0.3">
      <c r="E19" s="21"/>
    </row>
    <row r="20" spans="5:5" x14ac:dyDescent="0.3">
      <c r="E20" s="21"/>
    </row>
    <row r="21" spans="5:5" x14ac:dyDescent="0.3">
      <c r="E21" s="21"/>
    </row>
    <row r="22" spans="5:5" x14ac:dyDescent="0.3">
      <c r="E22" s="21"/>
    </row>
    <row r="23" spans="5:5" x14ac:dyDescent="0.3">
      <c r="E23" s="21"/>
    </row>
    <row r="32" spans="5:5" ht="16.5" customHeight="1" x14ac:dyDescent="0.3"/>
    <row r="35" ht="16.5" customHeight="1" x14ac:dyDescent="0.3"/>
    <row r="38" ht="16.5" customHeight="1" x14ac:dyDescent="0.3"/>
    <row r="41" ht="16.5" customHeight="1" x14ac:dyDescent="0.3"/>
    <row r="44" ht="16.5" customHeight="1" x14ac:dyDescent="0.3"/>
    <row r="53" spans="10:10" x14ac:dyDescent="0.3">
      <c r="J53" s="20" t="e">
        <f>#REF!+#REF!</f>
        <v>#REF!</v>
      </c>
    </row>
    <row r="56" spans="10:10" ht="16.5" customHeight="1" x14ac:dyDescent="0.3"/>
    <row r="59" spans="10:10" ht="16.5" customHeight="1" x14ac:dyDescent="0.3"/>
    <row r="62" spans="10:10" ht="16.5" customHeight="1" x14ac:dyDescent="0.3"/>
    <row r="65" spans="10:10" ht="16.5" customHeight="1" x14ac:dyDescent="0.3"/>
    <row r="68" spans="10:10" x14ac:dyDescent="0.3">
      <c r="J68" s="20"/>
    </row>
    <row r="71" spans="10:10" ht="16.5" customHeight="1" x14ac:dyDescent="0.3"/>
    <row r="80" spans="10:10" ht="16.5" customHeight="1" x14ac:dyDescent="0.3"/>
    <row r="83" ht="16.5" customHeight="1" x14ac:dyDescent="0.3"/>
    <row r="89" ht="16.5" customHeight="1" x14ac:dyDescent="0.3"/>
    <row r="95" ht="16.5" customHeight="1" x14ac:dyDescent="0.3"/>
    <row r="101" ht="16.5" customHeight="1" x14ac:dyDescent="0.3"/>
    <row r="104" ht="16.5" customHeight="1" x14ac:dyDescent="0.3"/>
    <row r="107" ht="16.5" customHeight="1" x14ac:dyDescent="0.3"/>
    <row r="110" ht="16.5" customHeight="1" x14ac:dyDescent="0.3"/>
    <row r="125" ht="16.5" customHeight="1" x14ac:dyDescent="0.3"/>
    <row r="137" ht="16.5" customHeight="1" x14ac:dyDescent="0.3"/>
    <row r="140" ht="16.5" customHeight="1" x14ac:dyDescent="0.3"/>
    <row r="143" ht="16.5" customHeight="1" x14ac:dyDescent="0.3"/>
    <row r="152" ht="16.5" customHeight="1" x14ac:dyDescent="0.3"/>
    <row r="155" ht="16.5" customHeight="1" x14ac:dyDescent="0.3"/>
    <row r="158" ht="16.5" customHeight="1" x14ac:dyDescent="0.3"/>
    <row r="167" ht="16.5" customHeight="1" x14ac:dyDescent="0.3"/>
  </sheetData>
  <mergeCells count="2">
    <mergeCell ref="A1:G1"/>
    <mergeCell ref="A4:C4"/>
  </mergeCells>
  <phoneticPr fontId="9" type="noConversion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="80" zoomScaleNormal="80" workbookViewId="0">
      <selection sqref="A1:J1"/>
    </sheetView>
  </sheetViews>
  <sheetFormatPr defaultRowHeight="16.5" x14ac:dyDescent="0.3"/>
  <cols>
    <col min="5" max="9" width="12.375" customWidth="1"/>
    <col min="12" max="12" width="29.5" bestFit="1" customWidth="1"/>
  </cols>
  <sheetData>
    <row r="1" spans="1:12" ht="39" x14ac:dyDescent="0.65">
      <c r="A1" s="279" t="s">
        <v>107</v>
      </c>
      <c r="B1" s="279"/>
      <c r="C1" s="279"/>
      <c r="D1" s="279"/>
      <c r="E1" s="279"/>
      <c r="F1" s="279"/>
      <c r="G1" s="279"/>
      <c r="H1" s="279"/>
      <c r="I1" s="279"/>
      <c r="J1" s="279"/>
      <c r="K1" s="93"/>
      <c r="L1" s="93"/>
    </row>
    <row r="2" spans="1:12" ht="17.25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 t="s">
        <v>32</v>
      </c>
      <c r="K2" s="94"/>
      <c r="L2" s="94"/>
    </row>
    <row r="3" spans="1:12" ht="15" customHeight="1" thickTop="1" x14ac:dyDescent="0.3">
      <c r="A3" s="314" t="s">
        <v>2</v>
      </c>
      <c r="B3" s="315"/>
      <c r="C3" s="316"/>
      <c r="D3" s="73" t="s">
        <v>0</v>
      </c>
      <c r="E3" s="74" t="s">
        <v>1</v>
      </c>
      <c r="F3" s="75" t="s">
        <v>3</v>
      </c>
      <c r="G3" s="75" t="s">
        <v>47</v>
      </c>
      <c r="H3" s="208" t="s">
        <v>4</v>
      </c>
      <c r="I3" s="73" t="s">
        <v>5</v>
      </c>
      <c r="J3" s="76" t="s">
        <v>33</v>
      </c>
      <c r="K3" s="95"/>
      <c r="L3" s="95"/>
    </row>
    <row r="4" spans="1:12" ht="15" customHeight="1" thickBot="1" x14ac:dyDescent="0.35">
      <c r="A4" s="92" t="s">
        <v>6</v>
      </c>
      <c r="B4" s="26" t="s">
        <v>7</v>
      </c>
      <c r="C4" s="26" t="s">
        <v>8</v>
      </c>
      <c r="D4" s="70"/>
      <c r="E4" s="71"/>
      <c r="F4" s="72"/>
      <c r="G4" s="72"/>
      <c r="H4" s="209"/>
      <c r="I4" s="70"/>
      <c r="J4" s="77"/>
      <c r="K4" s="96"/>
      <c r="L4" s="96"/>
    </row>
    <row r="5" spans="1:12" ht="15" customHeight="1" thickTop="1" x14ac:dyDescent="0.3">
      <c r="A5" s="289" t="s">
        <v>34</v>
      </c>
      <c r="B5" s="283" t="s">
        <v>15</v>
      </c>
      <c r="C5" s="283" t="s">
        <v>9</v>
      </c>
      <c r="D5" s="27" t="s">
        <v>10</v>
      </c>
      <c r="E5" s="35">
        <v>162691</v>
      </c>
      <c r="F5" s="36"/>
      <c r="G5" s="36"/>
      <c r="H5" s="210"/>
      <c r="I5" s="37">
        <f>SUM(E5:H5)</f>
        <v>162691</v>
      </c>
      <c r="J5" s="78"/>
      <c r="K5" s="96"/>
      <c r="L5" s="96"/>
    </row>
    <row r="6" spans="1:12" ht="15" customHeight="1" x14ac:dyDescent="0.3">
      <c r="A6" s="287"/>
      <c r="B6" s="281"/>
      <c r="C6" s="281"/>
      <c r="D6" s="3" t="s">
        <v>11</v>
      </c>
      <c r="E6" s="28">
        <v>143859</v>
      </c>
      <c r="F6" s="29"/>
      <c r="G6" s="29"/>
      <c r="H6" s="211"/>
      <c r="I6" s="30">
        <f>SUM(E6:H6)</f>
        <v>143859</v>
      </c>
      <c r="J6" s="79"/>
      <c r="K6" s="96"/>
      <c r="L6" s="96"/>
    </row>
    <row r="7" spans="1:12" ht="15" customHeight="1" x14ac:dyDescent="0.3">
      <c r="A7" s="287"/>
      <c r="B7" s="281"/>
      <c r="C7" s="282"/>
      <c r="D7" s="31" t="s">
        <v>12</v>
      </c>
      <c r="E7" s="32">
        <f>E5-E6</f>
        <v>18832</v>
      </c>
      <c r="F7" s="33"/>
      <c r="G7" s="33"/>
      <c r="H7" s="212"/>
      <c r="I7" s="34">
        <f t="shared" ref="I7" si="0">I5-I6</f>
        <v>18832</v>
      </c>
      <c r="J7" s="80"/>
      <c r="K7" s="96"/>
      <c r="L7" s="96"/>
    </row>
    <row r="8" spans="1:12" ht="15" customHeight="1" x14ac:dyDescent="0.3">
      <c r="A8" s="287"/>
      <c r="B8" s="281"/>
      <c r="C8" s="280" t="s">
        <v>13</v>
      </c>
      <c r="D8" s="27" t="s">
        <v>10</v>
      </c>
      <c r="E8" s="35">
        <v>39831</v>
      </c>
      <c r="F8" s="36"/>
      <c r="G8" s="36"/>
      <c r="H8" s="210"/>
      <c r="I8" s="37">
        <f>SUM(E8:H8)</f>
        <v>39831</v>
      </c>
      <c r="J8" s="78"/>
      <c r="K8" s="96"/>
      <c r="L8" s="96"/>
    </row>
    <row r="9" spans="1:12" ht="15" customHeight="1" x14ac:dyDescent="0.3">
      <c r="A9" s="287"/>
      <c r="B9" s="281"/>
      <c r="C9" s="281"/>
      <c r="D9" s="3" t="s">
        <v>11</v>
      </c>
      <c r="E9" s="28">
        <v>36725</v>
      </c>
      <c r="F9" s="29"/>
      <c r="G9" s="29"/>
      <c r="H9" s="211"/>
      <c r="I9" s="30">
        <f>SUM(E9:H9)</f>
        <v>36725</v>
      </c>
      <c r="J9" s="79"/>
      <c r="K9" s="96"/>
      <c r="L9" s="96"/>
    </row>
    <row r="10" spans="1:12" ht="15" customHeight="1" x14ac:dyDescent="0.3">
      <c r="A10" s="287"/>
      <c r="B10" s="281"/>
      <c r="C10" s="282"/>
      <c r="D10" s="31" t="s">
        <v>12</v>
      </c>
      <c r="E10" s="32">
        <f>E8-E9</f>
        <v>3106</v>
      </c>
      <c r="F10" s="33"/>
      <c r="G10" s="33"/>
      <c r="H10" s="212"/>
      <c r="I10" s="34">
        <f t="shared" ref="I10" si="1">I8-I9</f>
        <v>3106</v>
      </c>
      <c r="J10" s="80"/>
      <c r="K10" s="96"/>
      <c r="L10" s="96"/>
    </row>
    <row r="11" spans="1:12" ht="15" customHeight="1" x14ac:dyDescent="0.3">
      <c r="A11" s="287"/>
      <c r="B11" s="281"/>
      <c r="C11" s="280" t="s">
        <v>294</v>
      </c>
      <c r="D11" s="27" t="s">
        <v>10</v>
      </c>
      <c r="E11" s="35">
        <v>17055</v>
      </c>
      <c r="F11" s="36"/>
      <c r="G11" s="36"/>
      <c r="H11" s="210"/>
      <c r="I11" s="37">
        <f>SUM(E11:H11)</f>
        <v>17055</v>
      </c>
      <c r="J11" s="78"/>
      <c r="K11" s="96"/>
      <c r="L11" s="96"/>
    </row>
    <row r="12" spans="1:12" ht="15" customHeight="1" x14ac:dyDescent="0.3">
      <c r="A12" s="287"/>
      <c r="B12" s="281"/>
      <c r="C12" s="281"/>
      <c r="D12" s="3" t="s">
        <v>11</v>
      </c>
      <c r="E12" s="28">
        <v>15062</v>
      </c>
      <c r="F12" s="29"/>
      <c r="G12" s="29"/>
      <c r="H12" s="211"/>
      <c r="I12" s="30">
        <f>SUM(E12:H12)</f>
        <v>15062</v>
      </c>
      <c r="J12" s="79"/>
      <c r="K12" s="96"/>
      <c r="L12" s="96"/>
    </row>
    <row r="13" spans="1:12" ht="15" customHeight="1" x14ac:dyDescent="0.3">
      <c r="A13" s="287"/>
      <c r="B13" s="281"/>
      <c r="C13" s="282"/>
      <c r="D13" s="31" t="s">
        <v>12</v>
      </c>
      <c r="E13" s="32">
        <f>E11-E12</f>
        <v>1993</v>
      </c>
      <c r="F13" s="33"/>
      <c r="G13" s="33"/>
      <c r="H13" s="212"/>
      <c r="I13" s="34">
        <f t="shared" ref="I13" si="2">I11-I12</f>
        <v>1993</v>
      </c>
      <c r="J13" s="80"/>
      <c r="K13" s="96"/>
      <c r="L13" s="96"/>
    </row>
    <row r="14" spans="1:12" ht="15" customHeight="1" x14ac:dyDescent="0.3">
      <c r="A14" s="287"/>
      <c r="B14" s="281"/>
      <c r="C14" s="280" t="s">
        <v>14</v>
      </c>
      <c r="D14" s="2" t="s">
        <v>10</v>
      </c>
      <c r="E14" s="35">
        <v>21121</v>
      </c>
      <c r="F14" s="36"/>
      <c r="G14" s="36"/>
      <c r="H14" s="210"/>
      <c r="I14" s="37">
        <f>SUM(E14:H14)</f>
        <v>21121</v>
      </c>
      <c r="J14" s="81"/>
      <c r="K14" s="96"/>
      <c r="L14" s="96"/>
    </row>
    <row r="15" spans="1:12" ht="15" customHeight="1" x14ac:dyDescent="0.3">
      <c r="A15" s="287"/>
      <c r="B15" s="281"/>
      <c r="C15" s="281"/>
      <c r="D15" s="3" t="s">
        <v>11</v>
      </c>
      <c r="E15" s="28">
        <v>16564</v>
      </c>
      <c r="F15" s="29"/>
      <c r="G15" s="29"/>
      <c r="H15" s="211"/>
      <c r="I15" s="30">
        <f>SUM(E15:H15)</f>
        <v>16564</v>
      </c>
      <c r="J15" s="79"/>
      <c r="K15" s="96"/>
      <c r="L15" s="96"/>
    </row>
    <row r="16" spans="1:12" ht="15" customHeight="1" x14ac:dyDescent="0.3">
      <c r="A16" s="287"/>
      <c r="B16" s="281"/>
      <c r="C16" s="282"/>
      <c r="D16" s="31" t="s">
        <v>12</v>
      </c>
      <c r="E16" s="32">
        <f>E14-E15</f>
        <v>4557</v>
      </c>
      <c r="F16" s="33"/>
      <c r="G16" s="33"/>
      <c r="H16" s="212"/>
      <c r="I16" s="34">
        <f t="shared" ref="I16" si="3">I14-I15</f>
        <v>4557</v>
      </c>
      <c r="J16" s="80"/>
      <c r="K16" s="96"/>
      <c r="L16" s="96"/>
    </row>
    <row r="17" spans="1:12" ht="15" customHeight="1" x14ac:dyDescent="0.3">
      <c r="A17" s="287"/>
      <c r="B17" s="281"/>
      <c r="C17" s="311" t="s">
        <v>35</v>
      </c>
      <c r="D17" s="38" t="s">
        <v>10</v>
      </c>
      <c r="E17" s="39">
        <f>SUM(E5,E8,E11,E14)</f>
        <v>240698</v>
      </c>
      <c r="F17" s="40"/>
      <c r="G17" s="40"/>
      <c r="H17" s="213"/>
      <c r="I17" s="98">
        <f>SUM(E17:H17)</f>
        <v>240698</v>
      </c>
      <c r="J17" s="82"/>
      <c r="K17" s="96"/>
      <c r="L17" s="96"/>
    </row>
    <row r="18" spans="1:12" ht="15" customHeight="1" x14ac:dyDescent="0.3">
      <c r="A18" s="287"/>
      <c r="B18" s="281"/>
      <c r="C18" s="312"/>
      <c r="D18" s="42" t="s">
        <v>11</v>
      </c>
      <c r="E18" s="39">
        <f t="shared" ref="E18:E19" si="4">SUM(E6,E9,E12,E15)</f>
        <v>212210</v>
      </c>
      <c r="F18" s="40"/>
      <c r="G18" s="40"/>
      <c r="H18" s="213"/>
      <c r="I18" s="98">
        <f>SUM(E18:H18)</f>
        <v>212210</v>
      </c>
      <c r="J18" s="83"/>
      <c r="K18" s="96"/>
      <c r="L18" s="96"/>
    </row>
    <row r="19" spans="1:12" ht="15" customHeight="1" x14ac:dyDescent="0.3">
      <c r="A19" s="287"/>
      <c r="B19" s="282"/>
      <c r="C19" s="313"/>
      <c r="D19" s="44" t="s">
        <v>12</v>
      </c>
      <c r="E19" s="222">
        <f t="shared" si="4"/>
        <v>28488</v>
      </c>
      <c r="F19" s="47"/>
      <c r="G19" s="47"/>
      <c r="H19" s="214"/>
      <c r="I19" s="99">
        <f t="shared" ref="I19" si="5">I17-I18</f>
        <v>28488</v>
      </c>
      <c r="J19" s="84"/>
      <c r="K19" s="96"/>
      <c r="L19" s="96"/>
    </row>
    <row r="20" spans="1:12" ht="15" customHeight="1" x14ac:dyDescent="0.3">
      <c r="A20" s="287"/>
      <c r="B20" s="280" t="s">
        <v>36</v>
      </c>
      <c r="C20" s="280" t="s">
        <v>16</v>
      </c>
      <c r="D20" s="2" t="s">
        <v>10</v>
      </c>
      <c r="E20" s="35">
        <v>3600</v>
      </c>
      <c r="F20" s="36"/>
      <c r="G20" s="36"/>
      <c r="H20" s="210"/>
      <c r="I20" s="37">
        <f>SUM(E20:H20)</f>
        <v>3600</v>
      </c>
      <c r="J20" s="85"/>
      <c r="K20" s="96"/>
      <c r="L20" s="96"/>
    </row>
    <row r="21" spans="1:12" ht="15" customHeight="1" x14ac:dyDescent="0.3">
      <c r="A21" s="287"/>
      <c r="B21" s="281"/>
      <c r="C21" s="281"/>
      <c r="D21" s="3" t="s">
        <v>11</v>
      </c>
      <c r="E21" s="28">
        <v>656</v>
      </c>
      <c r="F21" s="29"/>
      <c r="G21" s="29"/>
      <c r="H21" s="211"/>
      <c r="I21" s="30">
        <f>SUM(E21:H21)</f>
        <v>656</v>
      </c>
      <c r="J21" s="83"/>
      <c r="K21" s="96"/>
      <c r="L21" s="96"/>
    </row>
    <row r="22" spans="1:12" ht="15" customHeight="1" x14ac:dyDescent="0.3">
      <c r="A22" s="287"/>
      <c r="B22" s="281"/>
      <c r="C22" s="282"/>
      <c r="D22" s="31" t="s">
        <v>12</v>
      </c>
      <c r="E22" s="32">
        <f>E20-E21</f>
        <v>2944</v>
      </c>
      <c r="F22" s="33"/>
      <c r="G22" s="33"/>
      <c r="H22" s="212"/>
      <c r="I22" s="34">
        <f t="shared" ref="I22" si="6">I20-I21</f>
        <v>2944</v>
      </c>
      <c r="J22" s="84"/>
      <c r="K22" s="96"/>
      <c r="L22" s="96"/>
    </row>
    <row r="23" spans="1:12" ht="15" customHeight="1" x14ac:dyDescent="0.3">
      <c r="A23" s="287"/>
      <c r="B23" s="281"/>
      <c r="C23" s="311" t="s">
        <v>37</v>
      </c>
      <c r="D23" s="38" t="s">
        <v>10</v>
      </c>
      <c r="E23" s="39">
        <f>E20</f>
        <v>3600</v>
      </c>
      <c r="F23" s="40"/>
      <c r="G23" s="40"/>
      <c r="H23" s="213"/>
      <c r="I23" s="98">
        <f>SUM(E23:H23)</f>
        <v>3600</v>
      </c>
      <c r="J23" s="82"/>
      <c r="K23" s="96"/>
      <c r="L23" s="96"/>
    </row>
    <row r="24" spans="1:12" ht="15" customHeight="1" x14ac:dyDescent="0.3">
      <c r="A24" s="287"/>
      <c r="B24" s="281"/>
      <c r="C24" s="312"/>
      <c r="D24" s="42" t="s">
        <v>11</v>
      </c>
      <c r="E24" s="39">
        <f>E21</f>
        <v>656</v>
      </c>
      <c r="F24" s="40"/>
      <c r="G24" s="40"/>
      <c r="H24" s="213"/>
      <c r="I24" s="98">
        <f>SUM(E24:H24)</f>
        <v>656</v>
      </c>
      <c r="J24" s="83"/>
      <c r="K24" s="96"/>
      <c r="L24" s="96"/>
    </row>
    <row r="25" spans="1:12" ht="15" customHeight="1" x14ac:dyDescent="0.3">
      <c r="A25" s="287"/>
      <c r="B25" s="282"/>
      <c r="C25" s="313"/>
      <c r="D25" s="44" t="s">
        <v>12</v>
      </c>
      <c r="E25" s="45">
        <f>E23-E24</f>
        <v>2944</v>
      </c>
      <c r="F25" s="47"/>
      <c r="G25" s="47"/>
      <c r="H25" s="214"/>
      <c r="I25" s="99">
        <f t="shared" ref="I25" si="7">I23-I24</f>
        <v>2944</v>
      </c>
      <c r="J25" s="84"/>
      <c r="K25" s="96"/>
      <c r="L25" s="96"/>
    </row>
    <row r="26" spans="1:12" ht="15" customHeight="1" x14ac:dyDescent="0.3">
      <c r="A26" s="287"/>
      <c r="B26" s="280" t="s">
        <v>38</v>
      </c>
      <c r="C26" s="280" t="s">
        <v>17</v>
      </c>
      <c r="D26" s="102" t="s">
        <v>10</v>
      </c>
      <c r="E26" s="103">
        <v>1400</v>
      </c>
      <c r="F26" s="104"/>
      <c r="G26" s="104"/>
      <c r="H26" s="215"/>
      <c r="I26" s="105">
        <f>SUM(E26:H26)</f>
        <v>1400</v>
      </c>
      <c r="J26" s="78"/>
      <c r="K26" s="96"/>
      <c r="L26" s="96"/>
    </row>
    <row r="27" spans="1:12" ht="15" customHeight="1" x14ac:dyDescent="0.3">
      <c r="A27" s="287"/>
      <c r="B27" s="281"/>
      <c r="C27" s="281"/>
      <c r="D27" s="106" t="s">
        <v>11</v>
      </c>
      <c r="E27" s="103">
        <v>1194</v>
      </c>
      <c r="F27" s="104"/>
      <c r="G27" s="104"/>
      <c r="H27" s="215"/>
      <c r="I27" s="105">
        <f>SUM(E27:H27)</f>
        <v>1194</v>
      </c>
      <c r="J27" s="79"/>
      <c r="K27" s="96"/>
      <c r="L27" s="96"/>
    </row>
    <row r="28" spans="1:12" ht="15" customHeight="1" x14ac:dyDescent="0.3">
      <c r="A28" s="287"/>
      <c r="B28" s="281"/>
      <c r="C28" s="282"/>
      <c r="D28" s="107" t="s">
        <v>12</v>
      </c>
      <c r="E28" s="108">
        <f>E26-E27</f>
        <v>206</v>
      </c>
      <c r="F28" s="109"/>
      <c r="G28" s="109"/>
      <c r="H28" s="216"/>
      <c r="I28" s="110">
        <f t="shared" ref="I28" si="8">I26-I27</f>
        <v>206</v>
      </c>
      <c r="J28" s="80"/>
      <c r="K28" s="96"/>
      <c r="L28" s="96"/>
    </row>
    <row r="29" spans="1:12" ht="15" customHeight="1" x14ac:dyDescent="0.3">
      <c r="A29" s="287"/>
      <c r="B29" s="281"/>
      <c r="C29" s="280" t="s">
        <v>18</v>
      </c>
      <c r="D29" s="102" t="s">
        <v>10</v>
      </c>
      <c r="E29" s="103">
        <v>37838</v>
      </c>
      <c r="F29" s="104"/>
      <c r="G29" s="104"/>
      <c r="H29" s="215"/>
      <c r="I29" s="105">
        <f>SUM(E29:H29)</f>
        <v>37838</v>
      </c>
      <c r="J29" s="78"/>
      <c r="K29" s="96"/>
      <c r="L29" s="96"/>
    </row>
    <row r="30" spans="1:12" ht="15" customHeight="1" x14ac:dyDescent="0.3">
      <c r="A30" s="287"/>
      <c r="B30" s="281"/>
      <c r="C30" s="281"/>
      <c r="D30" s="106" t="s">
        <v>11</v>
      </c>
      <c r="E30" s="103">
        <v>35838</v>
      </c>
      <c r="F30" s="104"/>
      <c r="G30" s="104"/>
      <c r="H30" s="215"/>
      <c r="I30" s="105">
        <f>SUM(E30:H30)</f>
        <v>35838</v>
      </c>
      <c r="J30" s="79"/>
      <c r="K30" s="96"/>
      <c r="L30" s="96"/>
    </row>
    <row r="31" spans="1:12" ht="15" customHeight="1" x14ac:dyDescent="0.3">
      <c r="A31" s="287"/>
      <c r="B31" s="281"/>
      <c r="C31" s="282"/>
      <c r="D31" s="107" t="s">
        <v>12</v>
      </c>
      <c r="E31" s="108">
        <f>E29-E30</f>
        <v>2000</v>
      </c>
      <c r="F31" s="109"/>
      <c r="G31" s="109"/>
      <c r="H31" s="216"/>
      <c r="I31" s="110">
        <f t="shared" ref="I31" si="9">I29-I30</f>
        <v>2000</v>
      </c>
      <c r="J31" s="80"/>
      <c r="K31" s="96"/>
      <c r="L31" s="96"/>
    </row>
    <row r="32" spans="1:12" ht="15" customHeight="1" x14ac:dyDescent="0.3">
      <c r="A32" s="287"/>
      <c r="B32" s="281"/>
      <c r="C32" s="280" t="s">
        <v>19</v>
      </c>
      <c r="D32" s="102" t="s">
        <v>10</v>
      </c>
      <c r="E32" s="103">
        <v>7960</v>
      </c>
      <c r="F32" s="104"/>
      <c r="G32" s="104"/>
      <c r="H32" s="215"/>
      <c r="I32" s="105">
        <f>SUM(E32:H32)</f>
        <v>7960</v>
      </c>
      <c r="J32" s="78"/>
      <c r="K32" s="96"/>
      <c r="L32" s="96"/>
    </row>
    <row r="33" spans="1:12" ht="15" customHeight="1" x14ac:dyDescent="0.3">
      <c r="A33" s="287"/>
      <c r="B33" s="281"/>
      <c r="C33" s="281"/>
      <c r="D33" s="106" t="s">
        <v>11</v>
      </c>
      <c r="E33" s="103">
        <v>8295</v>
      </c>
      <c r="F33" s="104"/>
      <c r="G33" s="104"/>
      <c r="H33" s="215"/>
      <c r="I33" s="105">
        <f>SUM(E33:H33)</f>
        <v>8295</v>
      </c>
      <c r="J33" s="79"/>
      <c r="K33" s="96"/>
      <c r="L33" s="96"/>
    </row>
    <row r="34" spans="1:12" ht="15" customHeight="1" x14ac:dyDescent="0.3">
      <c r="A34" s="287"/>
      <c r="B34" s="281"/>
      <c r="C34" s="282"/>
      <c r="D34" s="107" t="s">
        <v>12</v>
      </c>
      <c r="E34" s="108">
        <f>E32-E33</f>
        <v>-335</v>
      </c>
      <c r="F34" s="109"/>
      <c r="G34" s="109"/>
      <c r="H34" s="216"/>
      <c r="I34" s="110">
        <f t="shared" ref="I34" si="10">I32-I33</f>
        <v>-335</v>
      </c>
      <c r="J34" s="80"/>
      <c r="K34" s="96"/>
      <c r="L34" s="96"/>
    </row>
    <row r="35" spans="1:12" ht="15" customHeight="1" x14ac:dyDescent="0.3">
      <c r="A35" s="287"/>
      <c r="B35" s="281"/>
      <c r="C35" s="280" t="s">
        <v>20</v>
      </c>
      <c r="D35" s="102" t="s">
        <v>10</v>
      </c>
      <c r="E35" s="103">
        <v>10000</v>
      </c>
      <c r="F35" s="104"/>
      <c r="G35" s="104"/>
      <c r="H35" s="215"/>
      <c r="I35" s="105">
        <f>SUM(E35:H35)</f>
        <v>10000</v>
      </c>
      <c r="J35" s="78"/>
      <c r="K35" s="96"/>
      <c r="L35" s="96"/>
    </row>
    <row r="36" spans="1:12" ht="15" customHeight="1" x14ac:dyDescent="0.3">
      <c r="A36" s="287"/>
      <c r="B36" s="281"/>
      <c r="C36" s="281"/>
      <c r="D36" s="106" t="s">
        <v>11</v>
      </c>
      <c r="E36" s="103">
        <v>9149</v>
      </c>
      <c r="F36" s="104"/>
      <c r="G36" s="104"/>
      <c r="H36" s="215"/>
      <c r="I36" s="105">
        <f>SUM(E36:H36)</f>
        <v>9149</v>
      </c>
      <c r="J36" s="79"/>
      <c r="K36" s="96"/>
      <c r="L36" s="96"/>
    </row>
    <row r="37" spans="1:12" ht="15" customHeight="1" x14ac:dyDescent="0.3">
      <c r="A37" s="287"/>
      <c r="B37" s="281"/>
      <c r="C37" s="282"/>
      <c r="D37" s="107" t="s">
        <v>12</v>
      </c>
      <c r="E37" s="108">
        <f>E35-E36</f>
        <v>851</v>
      </c>
      <c r="F37" s="109"/>
      <c r="G37" s="109"/>
      <c r="H37" s="216"/>
      <c r="I37" s="110">
        <f t="shared" ref="I37" si="11">I35-I36</f>
        <v>851</v>
      </c>
      <c r="J37" s="80"/>
      <c r="K37" s="96"/>
      <c r="L37" s="96"/>
    </row>
    <row r="38" spans="1:12" ht="15" customHeight="1" x14ac:dyDescent="0.3">
      <c r="A38" s="287"/>
      <c r="B38" s="281"/>
      <c r="C38" s="311" t="s">
        <v>35</v>
      </c>
      <c r="D38" s="38" t="s">
        <v>10</v>
      </c>
      <c r="E38" s="39">
        <f>E26+E29+E32+E35</f>
        <v>57198</v>
      </c>
      <c r="F38" s="40"/>
      <c r="G38" s="40"/>
      <c r="H38" s="213"/>
      <c r="I38" s="98">
        <f>SUM(E38:H38)</f>
        <v>57198</v>
      </c>
      <c r="J38" s="82"/>
      <c r="K38" s="96"/>
      <c r="L38" s="96"/>
    </row>
    <row r="39" spans="1:12" ht="15" customHeight="1" x14ac:dyDescent="0.3">
      <c r="A39" s="287"/>
      <c r="B39" s="281"/>
      <c r="C39" s="312"/>
      <c r="D39" s="42" t="s">
        <v>11</v>
      </c>
      <c r="E39" s="39">
        <f>E27+E30+E33+E36</f>
        <v>54476</v>
      </c>
      <c r="F39" s="40"/>
      <c r="G39" s="40"/>
      <c r="H39" s="213"/>
      <c r="I39" s="98">
        <f>SUM(E39:H39)</f>
        <v>54476</v>
      </c>
      <c r="J39" s="83"/>
      <c r="K39" s="96"/>
      <c r="L39" s="96"/>
    </row>
    <row r="40" spans="1:12" ht="15" customHeight="1" x14ac:dyDescent="0.3">
      <c r="A40" s="287"/>
      <c r="B40" s="282"/>
      <c r="C40" s="313"/>
      <c r="D40" s="44" t="s">
        <v>12</v>
      </c>
      <c r="E40" s="45">
        <f>E38-E39</f>
        <v>2722</v>
      </c>
      <c r="F40" s="47"/>
      <c r="G40" s="47"/>
      <c r="H40" s="214"/>
      <c r="I40" s="99">
        <f t="shared" ref="I40" si="12">I38-I39</f>
        <v>2722</v>
      </c>
      <c r="J40" s="84"/>
      <c r="K40" s="96"/>
      <c r="L40" s="96"/>
    </row>
    <row r="41" spans="1:12" ht="15" customHeight="1" x14ac:dyDescent="0.3">
      <c r="A41" s="287"/>
      <c r="B41" s="305" t="s">
        <v>39</v>
      </c>
      <c r="C41" s="306"/>
      <c r="D41" s="48" t="s">
        <v>10</v>
      </c>
      <c r="E41" s="49">
        <f>SUM(E38,E23,E17)</f>
        <v>301496</v>
      </c>
      <c r="F41" s="50"/>
      <c r="G41" s="50"/>
      <c r="H41" s="51"/>
      <c r="I41" s="100">
        <f>SUM(E41:H41)</f>
        <v>301496</v>
      </c>
      <c r="J41" s="82"/>
      <c r="K41" s="96"/>
      <c r="L41" s="96"/>
    </row>
    <row r="42" spans="1:12" ht="15" customHeight="1" x14ac:dyDescent="0.3">
      <c r="A42" s="287"/>
      <c r="B42" s="307"/>
      <c r="C42" s="308"/>
      <c r="D42" s="52" t="s">
        <v>11</v>
      </c>
      <c r="E42" s="49">
        <f>SUM(E39,E24,E18)</f>
        <v>267342</v>
      </c>
      <c r="F42" s="50"/>
      <c r="G42" s="50"/>
      <c r="H42" s="51"/>
      <c r="I42" s="100">
        <f>SUM(E42:H42)</f>
        <v>267342</v>
      </c>
      <c r="J42" s="82"/>
      <c r="K42" s="96"/>
      <c r="L42" s="96"/>
    </row>
    <row r="43" spans="1:12" ht="15" customHeight="1" thickBot="1" x14ac:dyDescent="0.35">
      <c r="A43" s="288"/>
      <c r="B43" s="309"/>
      <c r="C43" s="310"/>
      <c r="D43" s="53" t="s">
        <v>12</v>
      </c>
      <c r="E43" s="54">
        <f>E41-E42</f>
        <v>34154</v>
      </c>
      <c r="F43" s="55"/>
      <c r="G43" s="55"/>
      <c r="H43" s="56"/>
      <c r="I43" s="59">
        <f t="shared" ref="I43" si="13">I41-I42</f>
        <v>34154</v>
      </c>
      <c r="J43" s="86"/>
      <c r="K43" s="96"/>
      <c r="L43" s="96"/>
    </row>
    <row r="44" spans="1:12" ht="15" customHeight="1" x14ac:dyDescent="0.3">
      <c r="A44" s="286" t="s">
        <v>40</v>
      </c>
      <c r="B44" s="284" t="s">
        <v>41</v>
      </c>
      <c r="C44" s="293" t="s">
        <v>108</v>
      </c>
      <c r="D44" s="102" t="s">
        <v>10</v>
      </c>
      <c r="E44" s="103">
        <v>3056941</v>
      </c>
      <c r="F44" s="104"/>
      <c r="G44" s="104"/>
      <c r="H44" s="215"/>
      <c r="I44" s="105">
        <f>SUM(E44:H44)</f>
        <v>3056941</v>
      </c>
      <c r="J44" s="78"/>
      <c r="K44" s="96"/>
      <c r="L44" s="96"/>
    </row>
    <row r="45" spans="1:12" ht="15" customHeight="1" x14ac:dyDescent="0.3">
      <c r="A45" s="287"/>
      <c r="B45" s="285"/>
      <c r="C45" s="294"/>
      <c r="D45" s="106" t="s">
        <v>11</v>
      </c>
      <c r="E45" s="103">
        <v>2532181</v>
      </c>
      <c r="F45" s="111"/>
      <c r="G45" s="111"/>
      <c r="H45" s="217"/>
      <c r="I45" s="112">
        <f>SUM(E45:H45)</f>
        <v>2532181</v>
      </c>
      <c r="J45" s="79"/>
      <c r="K45" s="96"/>
      <c r="L45" s="96"/>
    </row>
    <row r="46" spans="1:12" ht="15" customHeight="1" x14ac:dyDescent="0.3">
      <c r="A46" s="287"/>
      <c r="B46" s="285"/>
      <c r="C46" s="295"/>
      <c r="D46" s="107" t="s">
        <v>12</v>
      </c>
      <c r="E46" s="108">
        <f>E44-E45</f>
        <v>524760</v>
      </c>
      <c r="F46" s="109"/>
      <c r="G46" s="109"/>
      <c r="H46" s="216"/>
      <c r="I46" s="110">
        <f t="shared" ref="I46" si="14">I44-I45</f>
        <v>524760</v>
      </c>
      <c r="J46" s="80"/>
      <c r="K46" s="96"/>
      <c r="L46" s="96"/>
    </row>
    <row r="47" spans="1:12" ht="15" customHeight="1" x14ac:dyDescent="0.3">
      <c r="A47" s="287"/>
      <c r="B47" s="305" t="s">
        <v>37</v>
      </c>
      <c r="C47" s="306"/>
      <c r="D47" s="48" t="s">
        <v>10</v>
      </c>
      <c r="E47" s="49">
        <f>E44</f>
        <v>3056941</v>
      </c>
      <c r="F47" s="57"/>
      <c r="G47" s="57"/>
      <c r="H47" s="58"/>
      <c r="I47" s="100">
        <f>SUM(E47:H47)</f>
        <v>3056941</v>
      </c>
      <c r="J47" s="78"/>
      <c r="K47" s="93"/>
      <c r="L47" s="93"/>
    </row>
    <row r="48" spans="1:12" ht="15" customHeight="1" x14ac:dyDescent="0.3">
      <c r="A48" s="287"/>
      <c r="B48" s="307"/>
      <c r="C48" s="308"/>
      <c r="D48" s="52" t="s">
        <v>11</v>
      </c>
      <c r="E48" s="49">
        <f>E45</f>
        <v>2532181</v>
      </c>
      <c r="F48" s="50"/>
      <c r="G48" s="50"/>
      <c r="H48" s="51"/>
      <c r="I48" s="207">
        <f>SUM(E48:H48)</f>
        <v>2532181</v>
      </c>
      <c r="J48" s="79"/>
      <c r="K48" s="93"/>
      <c r="L48" s="93"/>
    </row>
    <row r="49" spans="1:12" ht="15" customHeight="1" thickBot="1" x14ac:dyDescent="0.35">
      <c r="A49" s="288"/>
      <c r="B49" s="309"/>
      <c r="C49" s="310"/>
      <c r="D49" s="53" t="s">
        <v>48</v>
      </c>
      <c r="E49" s="54">
        <f>E47-E48</f>
        <v>524760</v>
      </c>
      <c r="F49" s="55"/>
      <c r="G49" s="55"/>
      <c r="H49" s="56"/>
      <c r="I49" s="59">
        <f t="shared" ref="I49" si="15">I47-I48</f>
        <v>524760</v>
      </c>
      <c r="J49" s="87"/>
      <c r="K49" s="93"/>
      <c r="L49" s="93"/>
    </row>
    <row r="50" spans="1:12" ht="15" customHeight="1" x14ac:dyDescent="0.3">
      <c r="A50" s="286" t="s">
        <v>42</v>
      </c>
      <c r="B50" s="290" t="s">
        <v>43</v>
      </c>
      <c r="C50" s="290" t="s">
        <v>21</v>
      </c>
      <c r="D50" s="48" t="s">
        <v>10</v>
      </c>
      <c r="E50" s="49"/>
      <c r="F50" s="50"/>
      <c r="G50" s="50"/>
      <c r="H50" s="51">
        <v>100</v>
      </c>
      <c r="I50" s="100">
        <f>SUM(E50:H50)</f>
        <v>100</v>
      </c>
      <c r="J50" s="78"/>
      <c r="K50" s="93"/>
      <c r="L50" s="93"/>
    </row>
    <row r="51" spans="1:12" ht="15" customHeight="1" x14ac:dyDescent="0.3">
      <c r="A51" s="287"/>
      <c r="B51" s="291"/>
      <c r="C51" s="291"/>
      <c r="D51" s="52" t="s">
        <v>11</v>
      </c>
      <c r="E51" s="60"/>
      <c r="F51" s="61"/>
      <c r="G51" s="61"/>
      <c r="H51" s="218">
        <v>54</v>
      </c>
      <c r="I51" s="100">
        <f>SUM(E51:H51)</f>
        <v>54</v>
      </c>
      <c r="J51" s="79"/>
      <c r="K51" s="93"/>
      <c r="L51" s="93"/>
    </row>
    <row r="52" spans="1:12" ht="15" customHeight="1" thickBot="1" x14ac:dyDescent="0.35">
      <c r="A52" s="288"/>
      <c r="B52" s="292"/>
      <c r="C52" s="292"/>
      <c r="D52" s="53" t="s">
        <v>44</v>
      </c>
      <c r="E52" s="54"/>
      <c r="F52" s="55"/>
      <c r="G52" s="55"/>
      <c r="H52" s="56">
        <f>H50-H51</f>
        <v>46</v>
      </c>
      <c r="I52" s="59">
        <f t="shared" ref="I52" si="16">I50-I51</f>
        <v>46</v>
      </c>
      <c r="J52" s="87"/>
      <c r="K52" s="93"/>
      <c r="L52" s="93"/>
    </row>
    <row r="53" spans="1:12" ht="15" customHeight="1" x14ac:dyDescent="0.3">
      <c r="A53" s="286" t="s">
        <v>45</v>
      </c>
      <c r="B53" s="290" t="s">
        <v>46</v>
      </c>
      <c r="C53" s="290" t="s">
        <v>22</v>
      </c>
      <c r="D53" s="62" t="s">
        <v>10</v>
      </c>
      <c r="E53" s="63"/>
      <c r="F53" s="64"/>
      <c r="G53" s="64"/>
      <c r="H53" s="219"/>
      <c r="I53" s="100">
        <f>SUM(E53:H53)</f>
        <v>0</v>
      </c>
      <c r="J53" s="88"/>
    </row>
    <row r="54" spans="1:12" ht="15" customHeight="1" x14ac:dyDescent="0.3">
      <c r="A54" s="287"/>
      <c r="B54" s="291"/>
      <c r="C54" s="291"/>
      <c r="D54" s="52" t="s">
        <v>11</v>
      </c>
      <c r="E54" s="60">
        <v>858</v>
      </c>
      <c r="F54" s="61"/>
      <c r="G54" s="61"/>
      <c r="H54" s="218"/>
      <c r="I54" s="100">
        <f>SUM(E54:H54)</f>
        <v>858</v>
      </c>
      <c r="J54" s="79"/>
    </row>
    <row r="55" spans="1:12" ht="15" customHeight="1" thickBot="1" x14ac:dyDescent="0.35">
      <c r="A55" s="288"/>
      <c r="B55" s="292"/>
      <c r="C55" s="292"/>
      <c r="D55" s="65" t="s">
        <v>12</v>
      </c>
      <c r="E55" s="66">
        <f>E53-E54</f>
        <v>-858</v>
      </c>
      <c r="F55" s="67"/>
      <c r="G55" s="67"/>
      <c r="H55" s="220"/>
      <c r="I55" s="97">
        <f t="shared" ref="I55" si="17">I53-I54</f>
        <v>-858</v>
      </c>
      <c r="J55" s="89"/>
    </row>
    <row r="56" spans="1:12" ht="15" customHeight="1" thickTop="1" x14ac:dyDescent="0.3">
      <c r="A56" s="296" t="s">
        <v>23</v>
      </c>
      <c r="B56" s="297"/>
      <c r="C56" s="298"/>
      <c r="D56" s="27" t="s">
        <v>10</v>
      </c>
      <c r="E56" s="68">
        <f>E53+E50+E47+E41</f>
        <v>3358437</v>
      </c>
      <c r="F56" s="69">
        <f t="shared" ref="F56:I57" si="18">F53+F50+F47+F41</f>
        <v>0</v>
      </c>
      <c r="G56" s="69">
        <f t="shared" si="18"/>
        <v>0</v>
      </c>
      <c r="H56" s="221">
        <f t="shared" si="18"/>
        <v>100</v>
      </c>
      <c r="I56" s="68">
        <f t="shared" si="18"/>
        <v>3358537</v>
      </c>
      <c r="J56" s="78"/>
    </row>
    <row r="57" spans="1:12" ht="15" customHeight="1" x14ac:dyDescent="0.3">
      <c r="A57" s="299"/>
      <c r="B57" s="300"/>
      <c r="C57" s="301"/>
      <c r="D57" s="3" t="s">
        <v>11</v>
      </c>
      <c r="E57" s="68">
        <f>E54+E51+E48+E42</f>
        <v>2800381</v>
      </c>
      <c r="F57" s="69">
        <f t="shared" si="18"/>
        <v>0</v>
      </c>
      <c r="G57" s="69">
        <f t="shared" si="18"/>
        <v>0</v>
      </c>
      <c r="H57" s="221">
        <f t="shared" si="18"/>
        <v>54</v>
      </c>
      <c r="I57" s="68">
        <f t="shared" si="18"/>
        <v>2800435</v>
      </c>
      <c r="J57" s="79"/>
    </row>
    <row r="58" spans="1:12" ht="15" customHeight="1" thickBot="1" x14ac:dyDescent="0.35">
      <c r="A58" s="302"/>
      <c r="B58" s="303"/>
      <c r="C58" s="304"/>
      <c r="D58" s="90" t="s">
        <v>12</v>
      </c>
      <c r="E58" s="223">
        <f>E56-E57</f>
        <v>558056</v>
      </c>
      <c r="F58" s="224">
        <f t="shared" ref="F58:H58" si="19">F56-F57</f>
        <v>0</v>
      </c>
      <c r="G58" s="224">
        <f t="shared" si="19"/>
        <v>0</v>
      </c>
      <c r="H58" s="225">
        <f t="shared" si="19"/>
        <v>46</v>
      </c>
      <c r="I58" s="101">
        <f t="shared" ref="I58" si="20">SUM(E58:H58)</f>
        <v>558102</v>
      </c>
      <c r="J58" s="91"/>
    </row>
    <row r="59" spans="1:12" ht="17.25" thickTop="1" x14ac:dyDescent="0.3"/>
  </sheetData>
  <mergeCells count="30">
    <mergeCell ref="A56:C58"/>
    <mergeCell ref="B41:C43"/>
    <mergeCell ref="C38:C40"/>
    <mergeCell ref="A3:C3"/>
    <mergeCell ref="C29:C31"/>
    <mergeCell ref="C26:C28"/>
    <mergeCell ref="C23:C25"/>
    <mergeCell ref="C20:C22"/>
    <mergeCell ref="C17:C19"/>
    <mergeCell ref="C14:C16"/>
    <mergeCell ref="C11:C13"/>
    <mergeCell ref="C8:C10"/>
    <mergeCell ref="C5:C7"/>
    <mergeCell ref="B50:B52"/>
    <mergeCell ref="A50:A52"/>
    <mergeCell ref="B47:C49"/>
    <mergeCell ref="C53:C55"/>
    <mergeCell ref="B53:B55"/>
    <mergeCell ref="A53:A55"/>
    <mergeCell ref="C44:C46"/>
    <mergeCell ref="C50:C52"/>
    <mergeCell ref="A1:J1"/>
    <mergeCell ref="B20:B25"/>
    <mergeCell ref="B5:B19"/>
    <mergeCell ref="B44:B46"/>
    <mergeCell ref="B26:B40"/>
    <mergeCell ref="A44:A49"/>
    <mergeCell ref="A5:A43"/>
    <mergeCell ref="C35:C37"/>
    <mergeCell ref="C32:C34"/>
  </mergeCells>
  <phoneticPr fontId="9" type="noConversion"/>
  <pageMargins left="0.42" right="0.22" top="0.75" bottom="0.34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0"/>
  <sheetViews>
    <sheetView workbookViewId="0">
      <selection activeCell="F38" sqref="F38"/>
    </sheetView>
  </sheetViews>
  <sheetFormatPr defaultRowHeight="16.5" x14ac:dyDescent="0.3"/>
  <cols>
    <col min="1" max="1" width="5.5" style="140" customWidth="1"/>
    <col min="2" max="4" width="9" style="140"/>
    <col min="5" max="5" width="10.5" style="140" bestFit="1" customWidth="1"/>
    <col min="6" max="6" width="9" style="140"/>
    <col min="7" max="7" width="46.375" style="140" bestFit="1" customWidth="1"/>
    <col min="8" max="8" width="13.625" style="140" bestFit="1" customWidth="1"/>
    <col min="9" max="16384" width="9" style="140"/>
  </cols>
  <sheetData>
    <row r="1" spans="1:7" ht="39" x14ac:dyDescent="0.65">
      <c r="A1" s="320" t="s">
        <v>109</v>
      </c>
      <c r="B1" s="320"/>
      <c r="C1" s="320"/>
      <c r="D1" s="320"/>
      <c r="E1" s="320"/>
      <c r="F1" s="320"/>
      <c r="G1" s="320"/>
    </row>
    <row r="2" spans="1:7" ht="17.25" thickBot="1" x14ac:dyDescent="0.35">
      <c r="G2" s="158" t="s">
        <v>66</v>
      </c>
    </row>
    <row r="3" spans="1:7" ht="23.25" thickBot="1" x14ac:dyDescent="0.35">
      <c r="A3" s="169" t="s">
        <v>49</v>
      </c>
      <c r="B3" s="170" t="s">
        <v>68</v>
      </c>
      <c r="C3" s="170" t="s">
        <v>69</v>
      </c>
      <c r="D3" s="170" t="s">
        <v>70</v>
      </c>
      <c r="E3" s="170" t="s">
        <v>50</v>
      </c>
      <c r="F3" s="170" t="s">
        <v>71</v>
      </c>
      <c r="G3" s="171" t="s">
        <v>64</v>
      </c>
    </row>
    <row r="4" spans="1:7" ht="12" customHeight="1" thickTop="1" x14ac:dyDescent="0.3">
      <c r="A4" s="167">
        <v>1</v>
      </c>
      <c r="B4" s="162">
        <v>43853</v>
      </c>
      <c r="C4" s="163" t="s">
        <v>72</v>
      </c>
      <c r="D4" s="163" t="s">
        <v>24</v>
      </c>
      <c r="E4" s="164">
        <v>14863630</v>
      </c>
      <c r="F4" s="163" t="s">
        <v>73</v>
      </c>
      <c r="G4" s="168" t="s">
        <v>110</v>
      </c>
    </row>
    <row r="5" spans="1:7" ht="12" customHeight="1" x14ac:dyDescent="0.3">
      <c r="A5" s="167">
        <v>2</v>
      </c>
      <c r="B5" s="162">
        <v>43859</v>
      </c>
      <c r="C5" s="163" t="s">
        <v>72</v>
      </c>
      <c r="D5" s="163" t="s">
        <v>24</v>
      </c>
      <c r="E5" s="164">
        <v>6216000</v>
      </c>
      <c r="F5" s="163" t="s">
        <v>73</v>
      </c>
      <c r="G5" s="168" t="s">
        <v>111</v>
      </c>
    </row>
    <row r="6" spans="1:7" ht="12" customHeight="1" x14ac:dyDescent="0.3">
      <c r="A6" s="165">
        <v>3</v>
      </c>
      <c r="B6" s="162">
        <v>43859</v>
      </c>
      <c r="C6" s="163" t="s">
        <v>72</v>
      </c>
      <c r="D6" s="163" t="s">
        <v>24</v>
      </c>
      <c r="E6" s="164">
        <v>47355000</v>
      </c>
      <c r="F6" s="163" t="s">
        <v>73</v>
      </c>
      <c r="G6" s="168" t="s">
        <v>112</v>
      </c>
    </row>
    <row r="7" spans="1:7" ht="12" customHeight="1" x14ac:dyDescent="0.3">
      <c r="A7" s="167">
        <v>4</v>
      </c>
      <c r="B7" s="162">
        <v>43860</v>
      </c>
      <c r="C7" s="163" t="s">
        <v>72</v>
      </c>
      <c r="D7" s="163" t="s">
        <v>24</v>
      </c>
      <c r="E7" s="164">
        <v>9149040</v>
      </c>
      <c r="F7" s="163" t="s">
        <v>73</v>
      </c>
      <c r="G7" s="168" t="s">
        <v>113</v>
      </c>
    </row>
    <row r="8" spans="1:7" ht="12" customHeight="1" x14ac:dyDescent="0.3">
      <c r="A8" s="167">
        <v>5</v>
      </c>
      <c r="B8" s="162">
        <v>43860</v>
      </c>
      <c r="C8" s="163" t="s">
        <v>72</v>
      </c>
      <c r="D8" s="163" t="s">
        <v>24</v>
      </c>
      <c r="E8" s="164">
        <v>402010</v>
      </c>
      <c r="F8" s="163" t="s">
        <v>73</v>
      </c>
      <c r="G8" s="168" t="s">
        <v>114</v>
      </c>
    </row>
    <row r="9" spans="1:7" ht="12" customHeight="1" x14ac:dyDescent="0.3">
      <c r="A9" s="165">
        <v>6</v>
      </c>
      <c r="B9" s="162">
        <v>43860</v>
      </c>
      <c r="C9" s="163" t="s">
        <v>72</v>
      </c>
      <c r="D9" s="163" t="s">
        <v>24</v>
      </c>
      <c r="E9" s="164">
        <v>220000</v>
      </c>
      <c r="F9" s="163" t="s">
        <v>73</v>
      </c>
      <c r="G9" s="168" t="s">
        <v>115</v>
      </c>
    </row>
    <row r="10" spans="1:7" ht="12" customHeight="1" x14ac:dyDescent="0.3">
      <c r="A10" s="167">
        <v>7</v>
      </c>
      <c r="B10" s="162">
        <v>43860</v>
      </c>
      <c r="C10" s="163" t="s">
        <v>72</v>
      </c>
      <c r="D10" s="163" t="s">
        <v>24</v>
      </c>
      <c r="E10" s="164">
        <v>275000</v>
      </c>
      <c r="F10" s="163" t="s">
        <v>73</v>
      </c>
      <c r="G10" s="168" t="s">
        <v>116</v>
      </c>
    </row>
    <row r="11" spans="1:7" ht="12" customHeight="1" x14ac:dyDescent="0.3">
      <c r="A11" s="167">
        <v>8</v>
      </c>
      <c r="B11" s="162">
        <v>43860</v>
      </c>
      <c r="C11" s="163" t="s">
        <v>72</v>
      </c>
      <c r="D11" s="163" t="s">
        <v>24</v>
      </c>
      <c r="E11" s="164">
        <v>153930</v>
      </c>
      <c r="F11" s="163" t="s">
        <v>73</v>
      </c>
      <c r="G11" s="168" t="s">
        <v>117</v>
      </c>
    </row>
    <row r="12" spans="1:7" ht="12" customHeight="1" x14ac:dyDescent="0.3">
      <c r="A12" s="165">
        <v>9</v>
      </c>
      <c r="B12" s="162">
        <v>43860</v>
      </c>
      <c r="C12" s="163" t="s">
        <v>72</v>
      </c>
      <c r="D12" s="163" t="s">
        <v>24</v>
      </c>
      <c r="E12" s="164">
        <v>183880</v>
      </c>
      <c r="F12" s="163" t="s">
        <v>73</v>
      </c>
      <c r="G12" s="168" t="s">
        <v>118</v>
      </c>
    </row>
    <row r="13" spans="1:7" ht="12" customHeight="1" x14ac:dyDescent="0.3">
      <c r="A13" s="167">
        <v>10</v>
      </c>
      <c r="B13" s="162">
        <v>43861</v>
      </c>
      <c r="C13" s="163" t="s">
        <v>72</v>
      </c>
      <c r="D13" s="163" t="s">
        <v>24</v>
      </c>
      <c r="E13" s="164">
        <v>1814820</v>
      </c>
      <c r="F13" s="163" t="s">
        <v>73</v>
      </c>
      <c r="G13" s="168" t="s">
        <v>119</v>
      </c>
    </row>
    <row r="14" spans="1:7" ht="12" customHeight="1" x14ac:dyDescent="0.3">
      <c r="A14" s="167">
        <v>11</v>
      </c>
      <c r="B14" s="162">
        <v>43871</v>
      </c>
      <c r="C14" s="163" t="s">
        <v>72</v>
      </c>
      <c r="D14" s="163" t="s">
        <v>24</v>
      </c>
      <c r="E14" s="164">
        <v>19709000</v>
      </c>
      <c r="F14" s="163" t="s">
        <v>73</v>
      </c>
      <c r="G14" s="168" t="s">
        <v>120</v>
      </c>
    </row>
    <row r="15" spans="1:7" ht="12" customHeight="1" x14ac:dyDescent="0.3">
      <c r="A15" s="165">
        <v>12</v>
      </c>
      <c r="B15" s="162">
        <v>43871</v>
      </c>
      <c r="C15" s="163" t="s">
        <v>72</v>
      </c>
      <c r="D15" s="163" t="s">
        <v>24</v>
      </c>
      <c r="E15" s="164">
        <v>22848810</v>
      </c>
      <c r="F15" s="163" t="s">
        <v>73</v>
      </c>
      <c r="G15" s="168" t="s">
        <v>121</v>
      </c>
    </row>
    <row r="16" spans="1:7" ht="12" customHeight="1" x14ac:dyDescent="0.3">
      <c r="A16" s="167">
        <v>13</v>
      </c>
      <c r="B16" s="162">
        <v>43875</v>
      </c>
      <c r="C16" s="163" t="s">
        <v>72</v>
      </c>
      <c r="D16" s="163" t="s">
        <v>24</v>
      </c>
      <c r="E16" s="164">
        <v>2205000</v>
      </c>
      <c r="F16" s="163" t="s">
        <v>73</v>
      </c>
      <c r="G16" s="168" t="s">
        <v>122</v>
      </c>
    </row>
    <row r="17" spans="1:7" ht="12" customHeight="1" x14ac:dyDescent="0.3">
      <c r="A17" s="167">
        <v>14</v>
      </c>
      <c r="B17" s="162">
        <v>43875</v>
      </c>
      <c r="C17" s="163" t="s">
        <v>72</v>
      </c>
      <c r="D17" s="163" t="s">
        <v>24</v>
      </c>
      <c r="E17" s="164">
        <v>182182203</v>
      </c>
      <c r="F17" s="163" t="s">
        <v>73</v>
      </c>
      <c r="G17" s="168" t="s">
        <v>123</v>
      </c>
    </row>
    <row r="18" spans="1:7" ht="12" customHeight="1" x14ac:dyDescent="0.3">
      <c r="A18" s="165">
        <v>15</v>
      </c>
      <c r="B18" s="162">
        <v>43875</v>
      </c>
      <c r="C18" s="163" t="s">
        <v>72</v>
      </c>
      <c r="D18" s="163" t="s">
        <v>24</v>
      </c>
      <c r="E18" s="164">
        <v>69000</v>
      </c>
      <c r="F18" s="163" t="s">
        <v>73</v>
      </c>
      <c r="G18" s="168" t="s">
        <v>124</v>
      </c>
    </row>
    <row r="19" spans="1:7" ht="12" customHeight="1" x14ac:dyDescent="0.3">
      <c r="A19" s="167">
        <v>16</v>
      </c>
      <c r="B19" s="162">
        <v>43878</v>
      </c>
      <c r="C19" s="163" t="s">
        <v>72</v>
      </c>
      <c r="D19" s="163" t="s">
        <v>24</v>
      </c>
      <c r="E19" s="164">
        <v>5809</v>
      </c>
      <c r="F19" s="163" t="s">
        <v>73</v>
      </c>
      <c r="G19" s="168" t="s">
        <v>125</v>
      </c>
    </row>
    <row r="20" spans="1:7" ht="12" customHeight="1" x14ac:dyDescent="0.3">
      <c r="A20" s="167">
        <v>17</v>
      </c>
      <c r="B20" s="162">
        <v>43886</v>
      </c>
      <c r="C20" s="163" t="s">
        <v>72</v>
      </c>
      <c r="D20" s="163" t="s">
        <v>24</v>
      </c>
      <c r="E20" s="164">
        <v>16355880</v>
      </c>
      <c r="F20" s="163" t="s">
        <v>73</v>
      </c>
      <c r="G20" s="168" t="s">
        <v>126</v>
      </c>
    </row>
    <row r="21" spans="1:7" ht="12" customHeight="1" x14ac:dyDescent="0.3">
      <c r="A21" s="165">
        <v>18</v>
      </c>
      <c r="B21" s="162">
        <v>43886</v>
      </c>
      <c r="C21" s="163" t="s">
        <v>72</v>
      </c>
      <c r="D21" s="163" t="s">
        <v>24</v>
      </c>
      <c r="E21" s="164">
        <v>600000</v>
      </c>
      <c r="F21" s="163" t="s">
        <v>73</v>
      </c>
      <c r="G21" s="168" t="s">
        <v>127</v>
      </c>
    </row>
    <row r="22" spans="1:7" ht="12" customHeight="1" x14ac:dyDescent="0.3">
      <c r="A22" s="167">
        <v>19</v>
      </c>
      <c r="B22" s="162">
        <v>43886</v>
      </c>
      <c r="C22" s="163" t="s">
        <v>72</v>
      </c>
      <c r="D22" s="163" t="s">
        <v>24</v>
      </c>
      <c r="E22" s="164">
        <v>12127500</v>
      </c>
      <c r="F22" s="163" t="s">
        <v>73</v>
      </c>
      <c r="G22" s="168" t="s">
        <v>128</v>
      </c>
    </row>
    <row r="23" spans="1:7" ht="12" customHeight="1" x14ac:dyDescent="0.3">
      <c r="A23" s="167">
        <v>20</v>
      </c>
      <c r="B23" s="162">
        <v>43887</v>
      </c>
      <c r="C23" s="163" t="s">
        <v>72</v>
      </c>
      <c r="D23" s="163" t="s">
        <v>24</v>
      </c>
      <c r="E23" s="164">
        <v>4500</v>
      </c>
      <c r="F23" s="163" t="s">
        <v>73</v>
      </c>
      <c r="G23" s="168" t="s">
        <v>129</v>
      </c>
    </row>
    <row r="24" spans="1:7" ht="12" customHeight="1" x14ac:dyDescent="0.3">
      <c r="A24" s="165">
        <v>21</v>
      </c>
      <c r="B24" s="162">
        <v>43888</v>
      </c>
      <c r="C24" s="163" t="s">
        <v>72</v>
      </c>
      <c r="D24" s="163" t="s">
        <v>24</v>
      </c>
      <c r="E24" s="164">
        <v>646440</v>
      </c>
      <c r="F24" s="163" t="s">
        <v>73</v>
      </c>
      <c r="G24" s="168" t="s">
        <v>130</v>
      </c>
    </row>
    <row r="25" spans="1:7" ht="12" customHeight="1" x14ac:dyDescent="0.3">
      <c r="A25" s="167">
        <v>22</v>
      </c>
      <c r="B25" s="162">
        <v>43888</v>
      </c>
      <c r="C25" s="163" t="s">
        <v>72</v>
      </c>
      <c r="D25" s="163" t="s">
        <v>24</v>
      </c>
      <c r="E25" s="164">
        <v>275000</v>
      </c>
      <c r="F25" s="163" t="s">
        <v>73</v>
      </c>
      <c r="G25" s="168" t="s">
        <v>131</v>
      </c>
    </row>
    <row r="26" spans="1:7" ht="12" customHeight="1" x14ac:dyDescent="0.3">
      <c r="A26" s="167">
        <v>23</v>
      </c>
      <c r="B26" s="162">
        <v>43888</v>
      </c>
      <c r="C26" s="163" t="s">
        <v>72</v>
      </c>
      <c r="D26" s="163" t="s">
        <v>24</v>
      </c>
      <c r="E26" s="164">
        <v>165000</v>
      </c>
      <c r="F26" s="163" t="s">
        <v>73</v>
      </c>
      <c r="G26" s="168" t="s">
        <v>132</v>
      </c>
    </row>
    <row r="27" spans="1:7" ht="12" customHeight="1" x14ac:dyDescent="0.3">
      <c r="A27" s="165">
        <v>24</v>
      </c>
      <c r="B27" s="162">
        <v>43888</v>
      </c>
      <c r="C27" s="163" t="s">
        <v>72</v>
      </c>
      <c r="D27" s="163" t="s">
        <v>24</v>
      </c>
      <c r="E27" s="164">
        <v>165000</v>
      </c>
      <c r="F27" s="163" t="s">
        <v>73</v>
      </c>
      <c r="G27" s="168" t="s">
        <v>133</v>
      </c>
    </row>
    <row r="28" spans="1:7" ht="12" customHeight="1" x14ac:dyDescent="0.3">
      <c r="A28" s="167">
        <v>25</v>
      </c>
      <c r="B28" s="162">
        <v>43888</v>
      </c>
      <c r="C28" s="163" t="s">
        <v>72</v>
      </c>
      <c r="D28" s="163" t="s">
        <v>24</v>
      </c>
      <c r="E28" s="164">
        <v>220000</v>
      </c>
      <c r="F28" s="163" t="s">
        <v>73</v>
      </c>
      <c r="G28" s="168" t="s">
        <v>134</v>
      </c>
    </row>
    <row r="29" spans="1:7" ht="12" customHeight="1" x14ac:dyDescent="0.3">
      <c r="A29" s="167">
        <v>26</v>
      </c>
      <c r="B29" s="162">
        <v>43888</v>
      </c>
      <c r="C29" s="163" t="s">
        <v>72</v>
      </c>
      <c r="D29" s="163" t="s">
        <v>24</v>
      </c>
      <c r="E29" s="164">
        <v>9740</v>
      </c>
      <c r="F29" s="163" t="s">
        <v>73</v>
      </c>
      <c r="G29" s="168" t="s">
        <v>135</v>
      </c>
    </row>
    <row r="30" spans="1:7" ht="12" customHeight="1" x14ac:dyDescent="0.3">
      <c r="A30" s="165">
        <v>27</v>
      </c>
      <c r="B30" s="162">
        <v>43888</v>
      </c>
      <c r="C30" s="163" t="s">
        <v>72</v>
      </c>
      <c r="D30" s="163" t="s">
        <v>24</v>
      </c>
      <c r="E30" s="164">
        <v>49060</v>
      </c>
      <c r="F30" s="163" t="s">
        <v>73</v>
      </c>
      <c r="G30" s="168" t="s">
        <v>136</v>
      </c>
    </row>
    <row r="31" spans="1:7" ht="12" customHeight="1" x14ac:dyDescent="0.3">
      <c r="A31" s="167">
        <v>28</v>
      </c>
      <c r="B31" s="162">
        <v>43888</v>
      </c>
      <c r="C31" s="163" t="s">
        <v>72</v>
      </c>
      <c r="D31" s="163" t="s">
        <v>24</v>
      </c>
      <c r="E31" s="164">
        <v>119040</v>
      </c>
      <c r="F31" s="163" t="s">
        <v>73</v>
      </c>
      <c r="G31" s="168" t="s">
        <v>137</v>
      </c>
    </row>
    <row r="32" spans="1:7" ht="12" customHeight="1" x14ac:dyDescent="0.3">
      <c r="A32" s="167">
        <v>29</v>
      </c>
      <c r="B32" s="162">
        <v>43892</v>
      </c>
      <c r="C32" s="163" t="s">
        <v>72</v>
      </c>
      <c r="D32" s="163" t="s">
        <v>24</v>
      </c>
      <c r="E32" s="164">
        <v>-12127500</v>
      </c>
      <c r="F32" s="163" t="s">
        <v>73</v>
      </c>
      <c r="G32" s="168" t="s">
        <v>138</v>
      </c>
    </row>
    <row r="33" spans="1:7" ht="12" customHeight="1" x14ac:dyDescent="0.3">
      <c r="A33" s="165">
        <v>30</v>
      </c>
      <c r="B33" s="162">
        <v>43893</v>
      </c>
      <c r="C33" s="163" t="s">
        <v>72</v>
      </c>
      <c r="D33" s="163" t="s">
        <v>24</v>
      </c>
      <c r="E33" s="164">
        <v>390500</v>
      </c>
      <c r="F33" s="163" t="s">
        <v>73</v>
      </c>
      <c r="G33" s="168" t="s">
        <v>139</v>
      </c>
    </row>
    <row r="34" spans="1:7" ht="12" customHeight="1" x14ac:dyDescent="0.3">
      <c r="A34" s="167">
        <v>31</v>
      </c>
      <c r="B34" s="162">
        <v>43899</v>
      </c>
      <c r="C34" s="163" t="s">
        <v>72</v>
      </c>
      <c r="D34" s="163" t="s">
        <v>24</v>
      </c>
      <c r="E34" s="164">
        <v>485850</v>
      </c>
      <c r="F34" s="163" t="s">
        <v>73</v>
      </c>
      <c r="G34" s="168" t="s">
        <v>140</v>
      </c>
    </row>
    <row r="35" spans="1:7" ht="12" customHeight="1" x14ac:dyDescent="0.3">
      <c r="A35" s="167">
        <v>32</v>
      </c>
      <c r="B35" s="162">
        <v>43900</v>
      </c>
      <c r="C35" s="163" t="s">
        <v>72</v>
      </c>
      <c r="D35" s="163" t="s">
        <v>24</v>
      </c>
      <c r="E35" s="164">
        <v>104634247</v>
      </c>
      <c r="F35" s="163" t="s">
        <v>73</v>
      </c>
      <c r="G35" s="168" t="s">
        <v>75</v>
      </c>
    </row>
    <row r="36" spans="1:7" ht="12" customHeight="1" x14ac:dyDescent="0.3">
      <c r="A36" s="165">
        <v>33</v>
      </c>
      <c r="B36" s="159">
        <v>43900</v>
      </c>
      <c r="C36" s="160" t="s">
        <v>72</v>
      </c>
      <c r="D36" s="160" t="s">
        <v>24</v>
      </c>
      <c r="E36" s="161">
        <v>17300350</v>
      </c>
      <c r="F36" s="160" t="s">
        <v>73</v>
      </c>
      <c r="G36" s="166" t="s">
        <v>141</v>
      </c>
    </row>
    <row r="37" spans="1:7" ht="12" customHeight="1" x14ac:dyDescent="0.3">
      <c r="A37" s="167">
        <v>34</v>
      </c>
      <c r="B37" s="162">
        <v>43900</v>
      </c>
      <c r="C37" s="163" t="s">
        <v>72</v>
      </c>
      <c r="D37" s="163" t="s">
        <v>24</v>
      </c>
      <c r="E37" s="164">
        <v>18586540</v>
      </c>
      <c r="F37" s="163" t="s">
        <v>73</v>
      </c>
      <c r="G37" s="168" t="s">
        <v>142</v>
      </c>
    </row>
    <row r="38" spans="1:7" ht="12" customHeight="1" x14ac:dyDescent="0.3">
      <c r="A38" s="167">
        <v>35</v>
      </c>
      <c r="B38" s="162">
        <v>43900</v>
      </c>
      <c r="C38" s="163" t="s">
        <v>72</v>
      </c>
      <c r="D38" s="163" t="s">
        <v>24</v>
      </c>
      <c r="E38" s="164">
        <v>25077</v>
      </c>
      <c r="F38" s="163" t="s">
        <v>73</v>
      </c>
      <c r="G38" s="168" t="s">
        <v>143</v>
      </c>
    </row>
    <row r="39" spans="1:7" ht="12" customHeight="1" x14ac:dyDescent="0.3">
      <c r="A39" s="165">
        <v>36</v>
      </c>
      <c r="B39" s="162">
        <v>43900</v>
      </c>
      <c r="C39" s="163" t="s">
        <v>72</v>
      </c>
      <c r="D39" s="163" t="s">
        <v>24</v>
      </c>
      <c r="E39" s="164">
        <v>13473014</v>
      </c>
      <c r="F39" s="163" t="s">
        <v>73</v>
      </c>
      <c r="G39" s="168" t="s">
        <v>144</v>
      </c>
    </row>
    <row r="40" spans="1:7" ht="12" customHeight="1" x14ac:dyDescent="0.3">
      <c r="A40" s="167">
        <v>37</v>
      </c>
      <c r="B40" s="162">
        <v>43901</v>
      </c>
      <c r="C40" s="163" t="s">
        <v>72</v>
      </c>
      <c r="D40" s="163" t="s">
        <v>24</v>
      </c>
      <c r="E40" s="164">
        <v>169530</v>
      </c>
      <c r="F40" s="163" t="s">
        <v>73</v>
      </c>
      <c r="G40" s="168" t="s">
        <v>145</v>
      </c>
    </row>
    <row r="41" spans="1:7" ht="12" customHeight="1" x14ac:dyDescent="0.3">
      <c r="A41" s="167">
        <v>38</v>
      </c>
      <c r="B41" s="162">
        <v>43903</v>
      </c>
      <c r="C41" s="163" t="s">
        <v>72</v>
      </c>
      <c r="D41" s="163" t="s">
        <v>24</v>
      </c>
      <c r="E41" s="164">
        <v>4400000</v>
      </c>
      <c r="F41" s="163" t="s">
        <v>73</v>
      </c>
      <c r="G41" s="168" t="s">
        <v>146</v>
      </c>
    </row>
    <row r="42" spans="1:7" ht="12" customHeight="1" x14ac:dyDescent="0.3">
      <c r="A42" s="165">
        <v>39</v>
      </c>
      <c r="B42" s="162">
        <v>43914</v>
      </c>
      <c r="C42" s="163" t="s">
        <v>72</v>
      </c>
      <c r="D42" s="163" t="s">
        <v>24</v>
      </c>
      <c r="E42" s="164">
        <v>9900</v>
      </c>
      <c r="F42" s="163" t="s">
        <v>73</v>
      </c>
      <c r="G42" s="168" t="s">
        <v>147</v>
      </c>
    </row>
    <row r="43" spans="1:7" ht="12" customHeight="1" x14ac:dyDescent="0.3">
      <c r="A43" s="167">
        <v>40</v>
      </c>
      <c r="B43" s="162">
        <v>43915</v>
      </c>
      <c r="C43" s="163" t="s">
        <v>72</v>
      </c>
      <c r="D43" s="163" t="s">
        <v>24</v>
      </c>
      <c r="E43" s="164">
        <v>1650000</v>
      </c>
      <c r="F43" s="163" t="s">
        <v>73</v>
      </c>
      <c r="G43" s="168" t="s">
        <v>148</v>
      </c>
    </row>
    <row r="44" spans="1:7" ht="12" customHeight="1" x14ac:dyDescent="0.3">
      <c r="A44" s="167">
        <v>41</v>
      </c>
      <c r="B44" s="162">
        <v>43915</v>
      </c>
      <c r="C44" s="163" t="s">
        <v>72</v>
      </c>
      <c r="D44" s="163" t="s">
        <v>24</v>
      </c>
      <c r="E44" s="164">
        <v>34000</v>
      </c>
      <c r="F44" s="163" t="s">
        <v>73</v>
      </c>
      <c r="G44" s="168" t="s">
        <v>149</v>
      </c>
    </row>
    <row r="45" spans="1:7" ht="12" customHeight="1" x14ac:dyDescent="0.3">
      <c r="A45" s="165">
        <v>42</v>
      </c>
      <c r="B45" s="162">
        <v>43915</v>
      </c>
      <c r="C45" s="163" t="s">
        <v>72</v>
      </c>
      <c r="D45" s="163" t="s">
        <v>24</v>
      </c>
      <c r="E45" s="164">
        <v>16114880</v>
      </c>
      <c r="F45" s="163" t="s">
        <v>73</v>
      </c>
      <c r="G45" s="168" t="s">
        <v>150</v>
      </c>
    </row>
    <row r="46" spans="1:7" ht="12" customHeight="1" x14ac:dyDescent="0.3">
      <c r="A46" s="167">
        <v>43</v>
      </c>
      <c r="B46" s="162">
        <v>43917</v>
      </c>
      <c r="C46" s="163" t="s">
        <v>72</v>
      </c>
      <c r="D46" s="163" t="s">
        <v>24</v>
      </c>
      <c r="E46" s="164">
        <v>1768800</v>
      </c>
      <c r="F46" s="163" t="s">
        <v>73</v>
      </c>
      <c r="G46" s="168" t="s">
        <v>151</v>
      </c>
    </row>
    <row r="47" spans="1:7" ht="12" customHeight="1" x14ac:dyDescent="0.3">
      <c r="A47" s="167">
        <v>44</v>
      </c>
      <c r="B47" s="162">
        <v>43920</v>
      </c>
      <c r="C47" s="163" t="s">
        <v>72</v>
      </c>
      <c r="D47" s="163" t="s">
        <v>24</v>
      </c>
      <c r="E47" s="164">
        <v>220000</v>
      </c>
      <c r="F47" s="163" t="s">
        <v>73</v>
      </c>
      <c r="G47" s="168" t="s">
        <v>152</v>
      </c>
    </row>
    <row r="48" spans="1:7" ht="12" customHeight="1" x14ac:dyDescent="0.3">
      <c r="A48" s="165">
        <v>45</v>
      </c>
      <c r="B48" s="162">
        <v>43920</v>
      </c>
      <c r="C48" s="163" t="s">
        <v>72</v>
      </c>
      <c r="D48" s="163" t="s">
        <v>24</v>
      </c>
      <c r="E48" s="164">
        <v>119040</v>
      </c>
      <c r="F48" s="163" t="s">
        <v>73</v>
      </c>
      <c r="G48" s="168" t="s">
        <v>153</v>
      </c>
    </row>
    <row r="49" spans="1:7" ht="12" customHeight="1" x14ac:dyDescent="0.3">
      <c r="A49" s="167">
        <v>46</v>
      </c>
      <c r="B49" s="162">
        <v>43920</v>
      </c>
      <c r="C49" s="163" t="s">
        <v>72</v>
      </c>
      <c r="D49" s="163" t="s">
        <v>24</v>
      </c>
      <c r="E49" s="164">
        <v>43580</v>
      </c>
      <c r="F49" s="163" t="s">
        <v>73</v>
      </c>
      <c r="G49" s="168" t="s">
        <v>153</v>
      </c>
    </row>
    <row r="50" spans="1:7" ht="12" customHeight="1" x14ac:dyDescent="0.3">
      <c r="A50" s="167">
        <v>47</v>
      </c>
      <c r="B50" s="162">
        <v>43920</v>
      </c>
      <c r="C50" s="163" t="s">
        <v>72</v>
      </c>
      <c r="D50" s="163" t="s">
        <v>24</v>
      </c>
      <c r="E50" s="164">
        <v>275000</v>
      </c>
      <c r="F50" s="163" t="s">
        <v>73</v>
      </c>
      <c r="G50" s="168" t="s">
        <v>154</v>
      </c>
    </row>
    <row r="51" spans="1:7" ht="12" customHeight="1" x14ac:dyDescent="0.3">
      <c r="A51" s="165">
        <v>48</v>
      </c>
      <c r="B51" s="162">
        <v>43920</v>
      </c>
      <c r="C51" s="163" t="s">
        <v>72</v>
      </c>
      <c r="D51" s="163" t="s">
        <v>24</v>
      </c>
      <c r="E51" s="164">
        <v>98460</v>
      </c>
      <c r="F51" s="163" t="s">
        <v>73</v>
      </c>
      <c r="G51" s="168" t="s">
        <v>155</v>
      </c>
    </row>
    <row r="52" spans="1:7" ht="12" customHeight="1" x14ac:dyDescent="0.3">
      <c r="A52" s="167">
        <v>49</v>
      </c>
      <c r="B52" s="162">
        <v>43920</v>
      </c>
      <c r="C52" s="163" t="s">
        <v>72</v>
      </c>
      <c r="D52" s="163" t="s">
        <v>24</v>
      </c>
      <c r="E52" s="164">
        <v>253910</v>
      </c>
      <c r="F52" s="163" t="s">
        <v>73</v>
      </c>
      <c r="G52" s="168" t="s">
        <v>156</v>
      </c>
    </row>
    <row r="53" spans="1:7" ht="12" customHeight="1" x14ac:dyDescent="0.3">
      <c r="A53" s="167">
        <v>50</v>
      </c>
      <c r="B53" s="162">
        <v>43920</v>
      </c>
      <c r="C53" s="163" t="s">
        <v>72</v>
      </c>
      <c r="D53" s="163" t="s">
        <v>24</v>
      </c>
      <c r="E53" s="164">
        <v>241790</v>
      </c>
      <c r="F53" s="163" t="s">
        <v>73</v>
      </c>
      <c r="G53" s="168" t="s">
        <v>157</v>
      </c>
    </row>
    <row r="54" spans="1:7" ht="12" customHeight="1" x14ac:dyDescent="0.3">
      <c r="A54" s="165">
        <v>51</v>
      </c>
      <c r="B54" s="162">
        <v>43920</v>
      </c>
      <c r="C54" s="163" t="s">
        <v>72</v>
      </c>
      <c r="D54" s="163" t="s">
        <v>24</v>
      </c>
      <c r="E54" s="164">
        <v>66000</v>
      </c>
      <c r="F54" s="163" t="s">
        <v>73</v>
      </c>
      <c r="G54" s="168" t="s">
        <v>158</v>
      </c>
    </row>
    <row r="55" spans="1:7" ht="12" customHeight="1" x14ac:dyDescent="0.3">
      <c r="A55" s="167">
        <v>52</v>
      </c>
      <c r="B55" s="162">
        <v>43920</v>
      </c>
      <c r="C55" s="163" t="s">
        <v>72</v>
      </c>
      <c r="D55" s="163" t="s">
        <v>24</v>
      </c>
      <c r="E55" s="164">
        <v>165000</v>
      </c>
      <c r="F55" s="163" t="s">
        <v>73</v>
      </c>
      <c r="G55" s="168" t="s">
        <v>159</v>
      </c>
    </row>
    <row r="56" spans="1:7" ht="12" customHeight="1" x14ac:dyDescent="0.3">
      <c r="A56" s="167">
        <v>53</v>
      </c>
      <c r="B56" s="162">
        <v>43931</v>
      </c>
      <c r="C56" s="163" t="s">
        <v>72</v>
      </c>
      <c r="D56" s="163" t="s">
        <v>24</v>
      </c>
      <c r="E56" s="164">
        <v>12447</v>
      </c>
      <c r="F56" s="163" t="s">
        <v>73</v>
      </c>
      <c r="G56" s="168" t="s">
        <v>143</v>
      </c>
    </row>
    <row r="57" spans="1:7" ht="12" customHeight="1" x14ac:dyDescent="0.3">
      <c r="A57" s="165">
        <v>54</v>
      </c>
      <c r="B57" s="162">
        <v>43931</v>
      </c>
      <c r="C57" s="163" t="s">
        <v>72</v>
      </c>
      <c r="D57" s="163" t="s">
        <v>24</v>
      </c>
      <c r="E57" s="164">
        <v>19244310</v>
      </c>
      <c r="F57" s="163" t="s">
        <v>73</v>
      </c>
      <c r="G57" s="168" t="s">
        <v>142</v>
      </c>
    </row>
    <row r="58" spans="1:7" ht="12" customHeight="1" x14ac:dyDescent="0.3">
      <c r="A58" s="167">
        <v>55</v>
      </c>
      <c r="B58" s="162">
        <v>43931</v>
      </c>
      <c r="C58" s="163" t="s">
        <v>72</v>
      </c>
      <c r="D58" s="163" t="s">
        <v>24</v>
      </c>
      <c r="E58" s="164">
        <v>19310561</v>
      </c>
      <c r="F58" s="163" t="s">
        <v>73</v>
      </c>
      <c r="G58" s="168" t="s">
        <v>144</v>
      </c>
    </row>
    <row r="59" spans="1:7" ht="12" customHeight="1" x14ac:dyDescent="0.3">
      <c r="A59" s="167">
        <v>56</v>
      </c>
      <c r="B59" s="162">
        <v>43931</v>
      </c>
      <c r="C59" s="163" t="s">
        <v>72</v>
      </c>
      <c r="D59" s="163" t="s">
        <v>24</v>
      </c>
      <c r="E59" s="164">
        <v>117316862</v>
      </c>
      <c r="F59" s="163" t="s">
        <v>73</v>
      </c>
      <c r="G59" s="168" t="s">
        <v>76</v>
      </c>
    </row>
    <row r="60" spans="1:7" ht="12" customHeight="1" x14ac:dyDescent="0.3">
      <c r="A60" s="165">
        <v>57</v>
      </c>
      <c r="B60" s="162">
        <v>43931</v>
      </c>
      <c r="C60" s="163" t="s">
        <v>72</v>
      </c>
      <c r="D60" s="163" t="s">
        <v>24</v>
      </c>
      <c r="E60" s="164">
        <v>16529800</v>
      </c>
      <c r="F60" s="163" t="s">
        <v>73</v>
      </c>
      <c r="G60" s="168" t="s">
        <v>141</v>
      </c>
    </row>
    <row r="61" spans="1:7" ht="12" customHeight="1" x14ac:dyDescent="0.3">
      <c r="A61" s="167">
        <v>58</v>
      </c>
      <c r="B61" s="162">
        <v>43941</v>
      </c>
      <c r="C61" s="163" t="s">
        <v>72</v>
      </c>
      <c r="D61" s="163" t="s">
        <v>24</v>
      </c>
      <c r="E61" s="164">
        <v>395800</v>
      </c>
      <c r="F61" s="163" t="s">
        <v>73</v>
      </c>
      <c r="G61" s="168" t="s">
        <v>151</v>
      </c>
    </row>
    <row r="62" spans="1:7" ht="12" customHeight="1" x14ac:dyDescent="0.3">
      <c r="A62" s="167">
        <v>59</v>
      </c>
      <c r="B62" s="162">
        <v>43945</v>
      </c>
      <c r="C62" s="163" t="s">
        <v>72</v>
      </c>
      <c r="D62" s="163" t="s">
        <v>24</v>
      </c>
      <c r="E62" s="164">
        <v>15889650</v>
      </c>
      <c r="F62" s="163" t="s">
        <v>73</v>
      </c>
      <c r="G62" s="168" t="s">
        <v>150</v>
      </c>
    </row>
    <row r="63" spans="1:7" ht="12" customHeight="1" x14ac:dyDescent="0.3">
      <c r="A63" s="165">
        <v>60</v>
      </c>
      <c r="B63" s="162">
        <v>43945</v>
      </c>
      <c r="C63" s="163" t="s">
        <v>72</v>
      </c>
      <c r="D63" s="163" t="s">
        <v>24</v>
      </c>
      <c r="E63" s="164">
        <v>300000</v>
      </c>
      <c r="F63" s="163" t="s">
        <v>73</v>
      </c>
      <c r="G63" s="168" t="s">
        <v>160</v>
      </c>
    </row>
    <row r="64" spans="1:7" ht="12" customHeight="1" x14ac:dyDescent="0.3">
      <c r="A64" s="167">
        <v>61</v>
      </c>
      <c r="B64" s="162">
        <v>43945</v>
      </c>
      <c r="C64" s="163" t="s">
        <v>72</v>
      </c>
      <c r="D64" s="163" t="s">
        <v>24</v>
      </c>
      <c r="E64" s="164">
        <v>13343662</v>
      </c>
      <c r="F64" s="163" t="s">
        <v>73</v>
      </c>
      <c r="G64" s="168" t="s">
        <v>161</v>
      </c>
    </row>
    <row r="65" spans="1:7" ht="12" customHeight="1" x14ac:dyDescent="0.3">
      <c r="A65" s="167">
        <v>62</v>
      </c>
      <c r="B65" s="162">
        <v>43948</v>
      </c>
      <c r="C65" s="163" t="s">
        <v>72</v>
      </c>
      <c r="D65" s="163" t="s">
        <v>24</v>
      </c>
      <c r="E65" s="164">
        <v>47355000</v>
      </c>
      <c r="F65" s="163" t="s">
        <v>73</v>
      </c>
      <c r="G65" s="168" t="s">
        <v>162</v>
      </c>
    </row>
    <row r="66" spans="1:7" ht="12" customHeight="1" x14ac:dyDescent="0.3">
      <c r="A66" s="165">
        <v>63</v>
      </c>
      <c r="B66" s="162">
        <v>43948</v>
      </c>
      <c r="C66" s="163" t="s">
        <v>72</v>
      </c>
      <c r="D66" s="163" t="s">
        <v>24</v>
      </c>
      <c r="E66" s="164">
        <v>6216000</v>
      </c>
      <c r="F66" s="163" t="s">
        <v>73</v>
      </c>
      <c r="G66" s="168" t="s">
        <v>163</v>
      </c>
    </row>
    <row r="67" spans="1:7" ht="12" customHeight="1" x14ac:dyDescent="0.3">
      <c r="A67" s="167">
        <v>64</v>
      </c>
      <c r="B67" s="162">
        <v>43949</v>
      </c>
      <c r="C67" s="163" t="s">
        <v>72</v>
      </c>
      <c r="D67" s="163" t="s">
        <v>24</v>
      </c>
      <c r="E67" s="164">
        <v>270990</v>
      </c>
      <c r="F67" s="163" t="s">
        <v>73</v>
      </c>
      <c r="G67" s="168" t="s">
        <v>164</v>
      </c>
    </row>
    <row r="68" spans="1:7" ht="12" customHeight="1" x14ac:dyDescent="0.3">
      <c r="A68" s="167">
        <v>65</v>
      </c>
      <c r="B68" s="162">
        <v>43949</v>
      </c>
      <c r="C68" s="163" t="s">
        <v>72</v>
      </c>
      <c r="D68" s="163" t="s">
        <v>24</v>
      </c>
      <c r="E68" s="164">
        <v>193880</v>
      </c>
      <c r="F68" s="163" t="s">
        <v>73</v>
      </c>
      <c r="G68" s="168" t="s">
        <v>165</v>
      </c>
    </row>
    <row r="69" spans="1:7" ht="12" customHeight="1" x14ac:dyDescent="0.3">
      <c r="A69" s="165">
        <v>66</v>
      </c>
      <c r="B69" s="162">
        <v>43949</v>
      </c>
      <c r="C69" s="163" t="s">
        <v>72</v>
      </c>
      <c r="D69" s="163" t="s">
        <v>24</v>
      </c>
      <c r="E69" s="164">
        <v>275000</v>
      </c>
      <c r="F69" s="163" t="s">
        <v>73</v>
      </c>
      <c r="G69" s="168" t="s">
        <v>166</v>
      </c>
    </row>
    <row r="70" spans="1:7" ht="12" customHeight="1" x14ac:dyDescent="0.3">
      <c r="A70" s="167">
        <v>67</v>
      </c>
      <c r="B70" s="162">
        <v>43949</v>
      </c>
      <c r="C70" s="163" t="s">
        <v>72</v>
      </c>
      <c r="D70" s="163" t="s">
        <v>24</v>
      </c>
      <c r="E70" s="164">
        <v>165000</v>
      </c>
      <c r="F70" s="163" t="s">
        <v>73</v>
      </c>
      <c r="G70" s="168" t="s">
        <v>167</v>
      </c>
    </row>
    <row r="71" spans="1:7" ht="12" customHeight="1" x14ac:dyDescent="0.3">
      <c r="A71" s="167">
        <v>68</v>
      </c>
      <c r="B71" s="162">
        <v>43949</v>
      </c>
      <c r="C71" s="163" t="s">
        <v>72</v>
      </c>
      <c r="D71" s="163" t="s">
        <v>24</v>
      </c>
      <c r="E71" s="164">
        <v>220000</v>
      </c>
      <c r="F71" s="163" t="s">
        <v>73</v>
      </c>
      <c r="G71" s="168" t="s">
        <v>168</v>
      </c>
    </row>
    <row r="72" spans="1:7" ht="12" customHeight="1" x14ac:dyDescent="0.3">
      <c r="A72" s="165">
        <v>69</v>
      </c>
      <c r="B72" s="162">
        <v>43949</v>
      </c>
      <c r="C72" s="163" t="s">
        <v>72</v>
      </c>
      <c r="D72" s="163" t="s">
        <v>24</v>
      </c>
      <c r="E72" s="164">
        <v>170360</v>
      </c>
      <c r="F72" s="163" t="s">
        <v>73</v>
      </c>
      <c r="G72" s="168" t="s">
        <v>169</v>
      </c>
    </row>
    <row r="73" spans="1:7" ht="12" customHeight="1" x14ac:dyDescent="0.3">
      <c r="A73" s="167">
        <v>70</v>
      </c>
      <c r="B73" s="162">
        <v>43959</v>
      </c>
      <c r="C73" s="163" t="s">
        <v>72</v>
      </c>
      <c r="D73" s="163" t="s">
        <v>24</v>
      </c>
      <c r="E73" s="164">
        <v>2890</v>
      </c>
      <c r="F73" s="163" t="s">
        <v>73</v>
      </c>
      <c r="G73" s="168" t="s">
        <v>170</v>
      </c>
    </row>
    <row r="74" spans="1:7" ht="12" customHeight="1" x14ac:dyDescent="0.3">
      <c r="A74" s="167">
        <v>71</v>
      </c>
      <c r="B74" s="162">
        <v>43962</v>
      </c>
      <c r="C74" s="163" t="s">
        <v>72</v>
      </c>
      <c r="D74" s="163" t="s">
        <v>24</v>
      </c>
      <c r="E74" s="164">
        <v>116627532</v>
      </c>
      <c r="F74" s="163" t="s">
        <v>73</v>
      </c>
      <c r="G74" s="168" t="s">
        <v>77</v>
      </c>
    </row>
    <row r="75" spans="1:7" ht="12" customHeight="1" x14ac:dyDescent="0.3">
      <c r="A75" s="165">
        <v>72</v>
      </c>
      <c r="B75" s="162">
        <v>43962</v>
      </c>
      <c r="C75" s="163" t="s">
        <v>72</v>
      </c>
      <c r="D75" s="163" t="s">
        <v>24</v>
      </c>
      <c r="E75" s="164">
        <v>18326160</v>
      </c>
      <c r="F75" s="163" t="s">
        <v>73</v>
      </c>
      <c r="G75" s="168" t="s">
        <v>142</v>
      </c>
    </row>
    <row r="76" spans="1:7" ht="12" customHeight="1" x14ac:dyDescent="0.3">
      <c r="A76" s="167">
        <v>73</v>
      </c>
      <c r="B76" s="162">
        <v>43962</v>
      </c>
      <c r="C76" s="163" t="s">
        <v>72</v>
      </c>
      <c r="D76" s="163" t="s">
        <v>24</v>
      </c>
      <c r="E76" s="164">
        <v>11277720</v>
      </c>
      <c r="F76" s="163" t="s">
        <v>73</v>
      </c>
      <c r="G76" s="168" t="s">
        <v>141</v>
      </c>
    </row>
    <row r="77" spans="1:7" ht="12" customHeight="1" x14ac:dyDescent="0.3">
      <c r="A77" s="167">
        <v>74</v>
      </c>
      <c r="B77" s="162">
        <v>43962</v>
      </c>
      <c r="C77" s="163" t="s">
        <v>72</v>
      </c>
      <c r="D77" s="163" t="s">
        <v>24</v>
      </c>
      <c r="E77" s="164">
        <v>18062868</v>
      </c>
      <c r="F77" s="163" t="s">
        <v>73</v>
      </c>
      <c r="G77" s="168" t="s">
        <v>171</v>
      </c>
    </row>
    <row r="78" spans="1:7" ht="12" customHeight="1" x14ac:dyDescent="0.3">
      <c r="A78" s="165">
        <v>75</v>
      </c>
      <c r="B78" s="162">
        <v>43962</v>
      </c>
      <c r="C78" s="163" t="s">
        <v>72</v>
      </c>
      <c r="D78" s="163" t="s">
        <v>24</v>
      </c>
      <c r="E78" s="164">
        <v>16485</v>
      </c>
      <c r="F78" s="163" t="s">
        <v>73</v>
      </c>
      <c r="G78" s="168" t="s">
        <v>143</v>
      </c>
    </row>
    <row r="79" spans="1:7" ht="12" customHeight="1" x14ac:dyDescent="0.3">
      <c r="A79" s="167">
        <v>76</v>
      </c>
      <c r="B79" s="162">
        <v>43973</v>
      </c>
      <c r="C79" s="163" t="s">
        <v>72</v>
      </c>
      <c r="D79" s="163" t="s">
        <v>24</v>
      </c>
      <c r="E79" s="164">
        <v>12739739</v>
      </c>
      <c r="F79" s="163" t="s">
        <v>73</v>
      </c>
      <c r="G79" s="168" t="s">
        <v>172</v>
      </c>
    </row>
    <row r="80" spans="1:7" ht="12" customHeight="1" x14ac:dyDescent="0.3">
      <c r="A80" s="167">
        <v>77</v>
      </c>
      <c r="B80" s="162">
        <v>43976</v>
      </c>
      <c r="C80" s="163" t="s">
        <v>72</v>
      </c>
      <c r="D80" s="163" t="s">
        <v>24</v>
      </c>
      <c r="E80" s="164">
        <v>16218290</v>
      </c>
      <c r="F80" s="163" t="s">
        <v>73</v>
      </c>
      <c r="G80" s="168" t="s">
        <v>173</v>
      </c>
    </row>
    <row r="81" spans="1:7" ht="12" customHeight="1" x14ac:dyDescent="0.3">
      <c r="A81" s="165">
        <v>78</v>
      </c>
      <c r="B81" s="162">
        <v>43978</v>
      </c>
      <c r="C81" s="163" t="s">
        <v>72</v>
      </c>
      <c r="D81" s="163" t="s">
        <v>24</v>
      </c>
      <c r="E81" s="164">
        <v>2890</v>
      </c>
      <c r="F81" s="163" t="s">
        <v>73</v>
      </c>
      <c r="G81" s="168" t="s">
        <v>174</v>
      </c>
    </row>
    <row r="82" spans="1:7" ht="12" customHeight="1" x14ac:dyDescent="0.3">
      <c r="A82" s="167">
        <v>79</v>
      </c>
      <c r="B82" s="162">
        <v>43978</v>
      </c>
      <c r="C82" s="163" t="s">
        <v>72</v>
      </c>
      <c r="D82" s="163" t="s">
        <v>24</v>
      </c>
      <c r="E82" s="164">
        <v>141660</v>
      </c>
      <c r="F82" s="163" t="s">
        <v>73</v>
      </c>
      <c r="G82" s="168" t="s">
        <v>175</v>
      </c>
    </row>
    <row r="83" spans="1:7" ht="12" customHeight="1" x14ac:dyDescent="0.3">
      <c r="A83" s="167">
        <v>80</v>
      </c>
      <c r="B83" s="162">
        <v>43978</v>
      </c>
      <c r="C83" s="163" t="s">
        <v>72</v>
      </c>
      <c r="D83" s="163" t="s">
        <v>24</v>
      </c>
      <c r="E83" s="164">
        <v>222590</v>
      </c>
      <c r="F83" s="163" t="s">
        <v>73</v>
      </c>
      <c r="G83" s="168" t="s">
        <v>176</v>
      </c>
    </row>
    <row r="84" spans="1:7" ht="12" customHeight="1" x14ac:dyDescent="0.3">
      <c r="A84" s="165">
        <v>81</v>
      </c>
      <c r="B84" s="162">
        <v>43978</v>
      </c>
      <c r="C84" s="163" t="s">
        <v>72</v>
      </c>
      <c r="D84" s="163" t="s">
        <v>24</v>
      </c>
      <c r="E84" s="164">
        <v>275000</v>
      </c>
      <c r="F84" s="163" t="s">
        <v>73</v>
      </c>
      <c r="G84" s="168" t="s">
        <v>177</v>
      </c>
    </row>
    <row r="85" spans="1:7" ht="12" customHeight="1" x14ac:dyDescent="0.3">
      <c r="A85" s="167">
        <v>82</v>
      </c>
      <c r="B85" s="162">
        <v>43978</v>
      </c>
      <c r="C85" s="163" t="s">
        <v>72</v>
      </c>
      <c r="D85" s="163" t="s">
        <v>24</v>
      </c>
      <c r="E85" s="164">
        <v>165000</v>
      </c>
      <c r="F85" s="163" t="s">
        <v>73</v>
      </c>
      <c r="G85" s="168" t="s">
        <v>178</v>
      </c>
    </row>
    <row r="86" spans="1:7" ht="12" customHeight="1" x14ac:dyDescent="0.3">
      <c r="A86" s="167">
        <v>83</v>
      </c>
      <c r="B86" s="162">
        <v>43978</v>
      </c>
      <c r="C86" s="163" t="s">
        <v>72</v>
      </c>
      <c r="D86" s="163" t="s">
        <v>24</v>
      </c>
      <c r="E86" s="164">
        <v>220000</v>
      </c>
      <c r="F86" s="163" t="s">
        <v>73</v>
      </c>
      <c r="G86" s="168" t="s">
        <v>179</v>
      </c>
    </row>
    <row r="87" spans="1:7" ht="12" customHeight="1" x14ac:dyDescent="0.3">
      <c r="A87" s="165">
        <v>84</v>
      </c>
      <c r="B87" s="162">
        <v>43978</v>
      </c>
      <c r="C87" s="163" t="s">
        <v>72</v>
      </c>
      <c r="D87" s="163" t="s">
        <v>24</v>
      </c>
      <c r="E87" s="164">
        <v>196180</v>
      </c>
      <c r="F87" s="163" t="s">
        <v>73</v>
      </c>
      <c r="G87" s="168" t="s">
        <v>180</v>
      </c>
    </row>
    <row r="88" spans="1:7" ht="12" customHeight="1" x14ac:dyDescent="0.3">
      <c r="A88" s="167">
        <v>85</v>
      </c>
      <c r="B88" s="162">
        <v>43991</v>
      </c>
      <c r="C88" s="163" t="s">
        <v>72</v>
      </c>
      <c r="D88" s="163" t="s">
        <v>24</v>
      </c>
      <c r="E88" s="164">
        <v>101100</v>
      </c>
      <c r="F88" s="163" t="s">
        <v>73</v>
      </c>
      <c r="G88" s="168" t="s">
        <v>181</v>
      </c>
    </row>
    <row r="89" spans="1:7" ht="12" customHeight="1" x14ac:dyDescent="0.3">
      <c r="A89" s="167">
        <v>86</v>
      </c>
      <c r="B89" s="162">
        <v>43992</v>
      </c>
      <c r="C89" s="163" t="s">
        <v>72</v>
      </c>
      <c r="D89" s="163" t="s">
        <v>24</v>
      </c>
      <c r="E89" s="164">
        <v>180000</v>
      </c>
      <c r="F89" s="163" t="s">
        <v>73</v>
      </c>
      <c r="G89" s="168" t="s">
        <v>182</v>
      </c>
    </row>
    <row r="90" spans="1:7" ht="12" customHeight="1" x14ac:dyDescent="0.3">
      <c r="A90" s="165">
        <v>87</v>
      </c>
      <c r="B90" s="162">
        <v>43992</v>
      </c>
      <c r="C90" s="163" t="s">
        <v>72</v>
      </c>
      <c r="D90" s="163" t="s">
        <v>24</v>
      </c>
      <c r="E90" s="164">
        <v>13855670</v>
      </c>
      <c r="F90" s="163" t="s">
        <v>73</v>
      </c>
      <c r="G90" s="168" t="s">
        <v>183</v>
      </c>
    </row>
    <row r="91" spans="1:7" ht="12" customHeight="1" x14ac:dyDescent="0.3">
      <c r="A91" s="167">
        <v>88</v>
      </c>
      <c r="B91" s="162">
        <v>43992</v>
      </c>
      <c r="C91" s="163" t="s">
        <v>72</v>
      </c>
      <c r="D91" s="163" t="s">
        <v>24</v>
      </c>
      <c r="E91" s="164">
        <v>18877330</v>
      </c>
      <c r="F91" s="163" t="s">
        <v>73</v>
      </c>
      <c r="G91" s="168" t="s">
        <v>142</v>
      </c>
    </row>
    <row r="92" spans="1:7" ht="12" customHeight="1" x14ac:dyDescent="0.3">
      <c r="A92" s="167">
        <v>89</v>
      </c>
      <c r="B92" s="162">
        <v>43992</v>
      </c>
      <c r="C92" s="163" t="s">
        <v>72</v>
      </c>
      <c r="D92" s="163" t="s">
        <v>24</v>
      </c>
      <c r="E92" s="164">
        <v>23921113</v>
      </c>
      <c r="F92" s="163" t="s">
        <v>73</v>
      </c>
      <c r="G92" s="168" t="s">
        <v>171</v>
      </c>
    </row>
    <row r="93" spans="1:7" ht="12" customHeight="1" x14ac:dyDescent="0.3">
      <c r="A93" s="165">
        <v>90</v>
      </c>
      <c r="B93" s="162">
        <v>43992</v>
      </c>
      <c r="C93" s="163" t="s">
        <v>72</v>
      </c>
      <c r="D93" s="163" t="s">
        <v>24</v>
      </c>
      <c r="E93" s="164">
        <v>17420</v>
      </c>
      <c r="F93" s="163" t="s">
        <v>73</v>
      </c>
      <c r="G93" s="168" t="s">
        <v>143</v>
      </c>
    </row>
    <row r="94" spans="1:7" ht="12" customHeight="1" x14ac:dyDescent="0.3">
      <c r="A94" s="167">
        <v>91</v>
      </c>
      <c r="B94" s="162">
        <v>43992</v>
      </c>
      <c r="C94" s="163" t="s">
        <v>72</v>
      </c>
      <c r="D94" s="163" t="s">
        <v>24</v>
      </c>
      <c r="E94" s="164">
        <v>2700000</v>
      </c>
      <c r="F94" s="163" t="s">
        <v>73</v>
      </c>
      <c r="G94" s="168" t="s">
        <v>184</v>
      </c>
    </row>
    <row r="95" spans="1:7" ht="12" customHeight="1" x14ac:dyDescent="0.3">
      <c r="A95" s="167">
        <v>92</v>
      </c>
      <c r="B95" s="162">
        <v>43992</v>
      </c>
      <c r="C95" s="163" t="s">
        <v>72</v>
      </c>
      <c r="D95" s="163" t="s">
        <v>24</v>
      </c>
      <c r="E95" s="164">
        <v>118692319</v>
      </c>
      <c r="F95" s="163" t="s">
        <v>73</v>
      </c>
      <c r="G95" s="168" t="s">
        <v>78</v>
      </c>
    </row>
    <row r="96" spans="1:7" ht="12" customHeight="1" x14ac:dyDescent="0.3">
      <c r="A96" s="165">
        <v>93</v>
      </c>
      <c r="B96" s="162">
        <v>43998</v>
      </c>
      <c r="C96" s="163" t="s">
        <v>72</v>
      </c>
      <c r="D96" s="163" t="s">
        <v>24</v>
      </c>
      <c r="E96" s="164">
        <v>69000</v>
      </c>
      <c r="F96" s="163" t="s">
        <v>73</v>
      </c>
      <c r="G96" s="168" t="s">
        <v>185</v>
      </c>
    </row>
    <row r="97" spans="1:7" ht="12" customHeight="1" x14ac:dyDescent="0.3">
      <c r="A97" s="167">
        <v>94</v>
      </c>
      <c r="B97" s="162">
        <v>44006</v>
      </c>
      <c r="C97" s="163" t="s">
        <v>72</v>
      </c>
      <c r="D97" s="163" t="s">
        <v>24</v>
      </c>
      <c r="E97" s="164">
        <v>75000</v>
      </c>
      <c r="F97" s="163" t="s">
        <v>73</v>
      </c>
      <c r="G97" s="168" t="s">
        <v>186</v>
      </c>
    </row>
    <row r="98" spans="1:7" ht="12" customHeight="1" x14ac:dyDescent="0.3">
      <c r="A98" s="167">
        <v>95</v>
      </c>
      <c r="B98" s="162">
        <v>44007</v>
      </c>
      <c r="C98" s="163" t="s">
        <v>72</v>
      </c>
      <c r="D98" s="163" t="s">
        <v>24</v>
      </c>
      <c r="E98" s="164">
        <v>16003940</v>
      </c>
      <c r="F98" s="163" t="s">
        <v>73</v>
      </c>
      <c r="G98" s="168" t="s">
        <v>187</v>
      </c>
    </row>
    <row r="99" spans="1:7" ht="12" customHeight="1" x14ac:dyDescent="0.3">
      <c r="A99" s="165">
        <v>96</v>
      </c>
      <c r="B99" s="162">
        <v>44007</v>
      </c>
      <c r="C99" s="163" t="s">
        <v>72</v>
      </c>
      <c r="D99" s="163" t="s">
        <v>24</v>
      </c>
      <c r="E99" s="164">
        <v>300000</v>
      </c>
      <c r="F99" s="163" t="s">
        <v>73</v>
      </c>
      <c r="G99" s="168" t="s">
        <v>188</v>
      </c>
    </row>
    <row r="100" spans="1:7" ht="12" customHeight="1" x14ac:dyDescent="0.3">
      <c r="A100" s="167">
        <v>97</v>
      </c>
      <c r="B100" s="162">
        <v>44008</v>
      </c>
      <c r="C100" s="163" t="s">
        <v>72</v>
      </c>
      <c r="D100" s="163" t="s">
        <v>24</v>
      </c>
      <c r="E100" s="164">
        <v>12157749</v>
      </c>
      <c r="F100" s="163" t="s">
        <v>73</v>
      </c>
      <c r="G100" s="168" t="s">
        <v>189</v>
      </c>
    </row>
    <row r="101" spans="1:7" ht="12" customHeight="1" x14ac:dyDescent="0.3">
      <c r="A101" s="167">
        <v>98</v>
      </c>
      <c r="B101" s="162">
        <v>44008</v>
      </c>
      <c r="C101" s="163" t="s">
        <v>72</v>
      </c>
      <c r="D101" s="163" t="s">
        <v>24</v>
      </c>
      <c r="E101" s="164">
        <v>2700000</v>
      </c>
      <c r="F101" s="163" t="s">
        <v>73</v>
      </c>
      <c r="G101" s="168" t="s">
        <v>184</v>
      </c>
    </row>
    <row r="102" spans="1:7" ht="12" customHeight="1" x14ac:dyDescent="0.3">
      <c r="A102" s="165">
        <v>99</v>
      </c>
      <c r="B102" s="162">
        <v>44008</v>
      </c>
      <c r="C102" s="163" t="s">
        <v>72</v>
      </c>
      <c r="D102" s="163" t="s">
        <v>24</v>
      </c>
      <c r="E102" s="164">
        <v>180000</v>
      </c>
      <c r="F102" s="163" t="s">
        <v>73</v>
      </c>
      <c r="G102" s="168" t="s">
        <v>182</v>
      </c>
    </row>
    <row r="103" spans="1:7" ht="12" customHeight="1" x14ac:dyDescent="0.3">
      <c r="A103" s="167">
        <v>100</v>
      </c>
      <c r="B103" s="162">
        <v>44011</v>
      </c>
      <c r="C103" s="163" t="s">
        <v>72</v>
      </c>
      <c r="D103" s="163" t="s">
        <v>24</v>
      </c>
      <c r="E103" s="164">
        <v>165000</v>
      </c>
      <c r="F103" s="163" t="s">
        <v>73</v>
      </c>
      <c r="G103" s="168" t="s">
        <v>190</v>
      </c>
    </row>
    <row r="104" spans="1:7" ht="12" customHeight="1" x14ac:dyDescent="0.3">
      <c r="A104" s="167">
        <v>101</v>
      </c>
      <c r="B104" s="162">
        <v>44011</v>
      </c>
      <c r="C104" s="163" t="s">
        <v>72</v>
      </c>
      <c r="D104" s="163" t="s">
        <v>24</v>
      </c>
      <c r="E104" s="164">
        <v>275000</v>
      </c>
      <c r="F104" s="163" t="s">
        <v>73</v>
      </c>
      <c r="G104" s="168" t="s">
        <v>191</v>
      </c>
    </row>
    <row r="105" spans="1:7" ht="12" customHeight="1" x14ac:dyDescent="0.3">
      <c r="A105" s="165">
        <v>102</v>
      </c>
      <c r="B105" s="162">
        <v>44011</v>
      </c>
      <c r="C105" s="163" t="s">
        <v>72</v>
      </c>
      <c r="D105" s="163" t="s">
        <v>24</v>
      </c>
      <c r="E105" s="164">
        <v>215580</v>
      </c>
      <c r="F105" s="163" t="s">
        <v>73</v>
      </c>
      <c r="G105" s="168" t="s">
        <v>192</v>
      </c>
    </row>
    <row r="106" spans="1:7" ht="12" customHeight="1" x14ac:dyDescent="0.3">
      <c r="A106" s="167">
        <v>103</v>
      </c>
      <c r="B106" s="162">
        <v>44011</v>
      </c>
      <c r="C106" s="163" t="s">
        <v>72</v>
      </c>
      <c r="D106" s="163" t="s">
        <v>24</v>
      </c>
      <c r="E106" s="164">
        <v>202480</v>
      </c>
      <c r="F106" s="163" t="s">
        <v>73</v>
      </c>
      <c r="G106" s="168" t="s">
        <v>193</v>
      </c>
    </row>
    <row r="107" spans="1:7" ht="12" customHeight="1" x14ac:dyDescent="0.3">
      <c r="A107" s="167">
        <v>104</v>
      </c>
      <c r="B107" s="162">
        <v>44011</v>
      </c>
      <c r="C107" s="163" t="s">
        <v>72</v>
      </c>
      <c r="D107" s="163" t="s">
        <v>24</v>
      </c>
      <c r="E107" s="164">
        <v>66000</v>
      </c>
      <c r="F107" s="163" t="s">
        <v>73</v>
      </c>
      <c r="G107" s="168" t="s">
        <v>194</v>
      </c>
    </row>
    <row r="108" spans="1:7" ht="12" customHeight="1" x14ac:dyDescent="0.3">
      <c r="A108" s="165">
        <v>105</v>
      </c>
      <c r="B108" s="162">
        <v>44011</v>
      </c>
      <c r="C108" s="163" t="s">
        <v>72</v>
      </c>
      <c r="D108" s="163" t="s">
        <v>24</v>
      </c>
      <c r="E108" s="164">
        <v>220000</v>
      </c>
      <c r="F108" s="163" t="s">
        <v>73</v>
      </c>
      <c r="G108" s="168" t="s">
        <v>195</v>
      </c>
    </row>
    <row r="109" spans="1:7" ht="12" customHeight="1" x14ac:dyDescent="0.3">
      <c r="A109" s="167">
        <v>106</v>
      </c>
      <c r="B109" s="162">
        <v>44011</v>
      </c>
      <c r="C109" s="163" t="s">
        <v>72</v>
      </c>
      <c r="D109" s="163" t="s">
        <v>24</v>
      </c>
      <c r="E109" s="164">
        <v>117190</v>
      </c>
      <c r="F109" s="163" t="s">
        <v>73</v>
      </c>
      <c r="G109" s="168" t="s">
        <v>196</v>
      </c>
    </row>
    <row r="110" spans="1:7" ht="12" customHeight="1" x14ac:dyDescent="0.3">
      <c r="A110" s="167">
        <v>107</v>
      </c>
      <c r="B110" s="162">
        <v>44012</v>
      </c>
      <c r="C110" s="163" t="s">
        <v>72</v>
      </c>
      <c r="D110" s="163" t="s">
        <v>24</v>
      </c>
      <c r="E110" s="164">
        <v>180000</v>
      </c>
      <c r="F110" s="163" t="s">
        <v>73</v>
      </c>
      <c r="G110" s="168" t="s">
        <v>197</v>
      </c>
    </row>
    <row r="111" spans="1:7" ht="12" customHeight="1" x14ac:dyDescent="0.3">
      <c r="A111" s="165">
        <v>108</v>
      </c>
      <c r="B111" s="162">
        <v>44020</v>
      </c>
      <c r="C111" s="163" t="s">
        <v>72</v>
      </c>
      <c r="D111" s="163" t="s">
        <v>24</v>
      </c>
      <c r="E111" s="164">
        <v>802450</v>
      </c>
      <c r="F111" s="163" t="s">
        <v>73</v>
      </c>
      <c r="G111" s="168" t="s">
        <v>198</v>
      </c>
    </row>
    <row r="112" spans="1:7" ht="12" customHeight="1" x14ac:dyDescent="0.3">
      <c r="A112" s="167">
        <v>109</v>
      </c>
      <c r="B112" s="162">
        <v>44022</v>
      </c>
      <c r="C112" s="163" t="s">
        <v>72</v>
      </c>
      <c r="D112" s="163" t="s">
        <v>24</v>
      </c>
      <c r="E112" s="164">
        <v>29040</v>
      </c>
      <c r="F112" s="163" t="s">
        <v>73</v>
      </c>
      <c r="G112" s="168" t="s">
        <v>199</v>
      </c>
    </row>
    <row r="113" spans="1:7" ht="12" customHeight="1" x14ac:dyDescent="0.3">
      <c r="A113" s="167">
        <v>110</v>
      </c>
      <c r="B113" s="162">
        <v>44022</v>
      </c>
      <c r="C113" s="163" t="s">
        <v>72</v>
      </c>
      <c r="D113" s="163" t="s">
        <v>24</v>
      </c>
      <c r="E113" s="164">
        <v>300960</v>
      </c>
      <c r="F113" s="163" t="s">
        <v>73</v>
      </c>
      <c r="G113" s="168" t="s">
        <v>200</v>
      </c>
    </row>
    <row r="114" spans="1:7" ht="12" customHeight="1" x14ac:dyDescent="0.3">
      <c r="A114" s="165">
        <v>111</v>
      </c>
      <c r="B114" s="162">
        <v>44022</v>
      </c>
      <c r="C114" s="163" t="s">
        <v>72</v>
      </c>
      <c r="D114" s="163" t="s">
        <v>24</v>
      </c>
      <c r="E114" s="164">
        <v>19805970</v>
      </c>
      <c r="F114" s="163" t="s">
        <v>73</v>
      </c>
      <c r="G114" s="168" t="s">
        <v>183</v>
      </c>
    </row>
    <row r="115" spans="1:7" ht="12" customHeight="1" x14ac:dyDescent="0.3">
      <c r="A115" s="167">
        <v>112</v>
      </c>
      <c r="B115" s="162">
        <v>44022</v>
      </c>
      <c r="C115" s="163" t="s">
        <v>72</v>
      </c>
      <c r="D115" s="163" t="s">
        <v>24</v>
      </c>
      <c r="E115" s="164">
        <v>17163620</v>
      </c>
      <c r="F115" s="163" t="s">
        <v>73</v>
      </c>
      <c r="G115" s="168" t="s">
        <v>142</v>
      </c>
    </row>
    <row r="116" spans="1:7" ht="12" customHeight="1" x14ac:dyDescent="0.3">
      <c r="A116" s="167">
        <v>113</v>
      </c>
      <c r="B116" s="162">
        <v>44022</v>
      </c>
      <c r="C116" s="163" t="s">
        <v>72</v>
      </c>
      <c r="D116" s="163" t="s">
        <v>24</v>
      </c>
      <c r="E116" s="164">
        <v>12900211</v>
      </c>
      <c r="F116" s="163" t="s">
        <v>73</v>
      </c>
      <c r="G116" s="168" t="s">
        <v>171</v>
      </c>
    </row>
    <row r="117" spans="1:7" ht="12" customHeight="1" x14ac:dyDescent="0.3">
      <c r="A117" s="165">
        <v>114</v>
      </c>
      <c r="B117" s="162">
        <v>44022</v>
      </c>
      <c r="C117" s="163" t="s">
        <v>72</v>
      </c>
      <c r="D117" s="163" t="s">
        <v>24</v>
      </c>
      <c r="E117" s="164">
        <v>19403</v>
      </c>
      <c r="F117" s="163" t="s">
        <v>73</v>
      </c>
      <c r="G117" s="168" t="s">
        <v>143</v>
      </c>
    </row>
    <row r="118" spans="1:7" ht="12" customHeight="1" x14ac:dyDescent="0.3">
      <c r="A118" s="167">
        <v>115</v>
      </c>
      <c r="B118" s="162">
        <v>44022</v>
      </c>
      <c r="C118" s="163" t="s">
        <v>72</v>
      </c>
      <c r="D118" s="163" t="s">
        <v>24</v>
      </c>
      <c r="E118" s="164">
        <v>122083357</v>
      </c>
      <c r="F118" s="163" t="s">
        <v>73</v>
      </c>
      <c r="G118" s="168" t="s">
        <v>79</v>
      </c>
    </row>
    <row r="119" spans="1:7" ht="12" customHeight="1" x14ac:dyDescent="0.3">
      <c r="A119" s="167">
        <v>116</v>
      </c>
      <c r="B119" s="162">
        <v>44026</v>
      </c>
      <c r="C119" s="163" t="s">
        <v>72</v>
      </c>
      <c r="D119" s="163" t="s">
        <v>24</v>
      </c>
      <c r="E119" s="164">
        <v>600000</v>
      </c>
      <c r="F119" s="163" t="s">
        <v>73</v>
      </c>
      <c r="G119" s="168" t="s">
        <v>201</v>
      </c>
    </row>
    <row r="120" spans="1:7" ht="12" customHeight="1" x14ac:dyDescent="0.3">
      <c r="A120" s="165">
        <v>117</v>
      </c>
      <c r="B120" s="162">
        <v>44026</v>
      </c>
      <c r="C120" s="163" t="s">
        <v>72</v>
      </c>
      <c r="D120" s="163" t="s">
        <v>24</v>
      </c>
      <c r="E120" s="164">
        <v>360000</v>
      </c>
      <c r="F120" s="163" t="s">
        <v>73</v>
      </c>
      <c r="G120" s="168" t="s">
        <v>202</v>
      </c>
    </row>
    <row r="121" spans="1:7" ht="12" customHeight="1" x14ac:dyDescent="0.3">
      <c r="A121" s="167">
        <v>118</v>
      </c>
      <c r="B121" s="162">
        <v>44026</v>
      </c>
      <c r="C121" s="163" t="s">
        <v>72</v>
      </c>
      <c r="D121" s="163" t="s">
        <v>24</v>
      </c>
      <c r="E121" s="164">
        <v>5400000</v>
      </c>
      <c r="F121" s="163" t="s">
        <v>73</v>
      </c>
      <c r="G121" s="168" t="s">
        <v>203</v>
      </c>
    </row>
    <row r="122" spans="1:7" ht="12" customHeight="1" x14ac:dyDescent="0.3">
      <c r="A122" s="167">
        <v>119</v>
      </c>
      <c r="B122" s="162">
        <v>44034</v>
      </c>
      <c r="C122" s="163" t="s">
        <v>72</v>
      </c>
      <c r="D122" s="163" t="s">
        <v>24</v>
      </c>
      <c r="E122" s="164">
        <v>4649626</v>
      </c>
      <c r="F122" s="163" t="s">
        <v>73</v>
      </c>
      <c r="G122" s="168" t="s">
        <v>204</v>
      </c>
    </row>
    <row r="123" spans="1:7" ht="12" customHeight="1" x14ac:dyDescent="0.3">
      <c r="A123" s="165">
        <v>120</v>
      </c>
      <c r="B123" s="162">
        <v>44036</v>
      </c>
      <c r="C123" s="163" t="s">
        <v>72</v>
      </c>
      <c r="D123" s="163" t="s">
        <v>24</v>
      </c>
      <c r="E123" s="164">
        <v>15974920</v>
      </c>
      <c r="F123" s="163" t="s">
        <v>73</v>
      </c>
      <c r="G123" s="168" t="s">
        <v>205</v>
      </c>
    </row>
    <row r="124" spans="1:7" ht="12" customHeight="1" x14ac:dyDescent="0.3">
      <c r="A124" s="167">
        <v>121</v>
      </c>
      <c r="B124" s="162">
        <v>44036</v>
      </c>
      <c r="C124" s="163" t="s">
        <v>72</v>
      </c>
      <c r="D124" s="163" t="s">
        <v>24</v>
      </c>
      <c r="E124" s="164">
        <v>300000</v>
      </c>
      <c r="F124" s="163" t="s">
        <v>73</v>
      </c>
      <c r="G124" s="168" t="s">
        <v>206</v>
      </c>
    </row>
    <row r="125" spans="1:7" ht="12" customHeight="1" x14ac:dyDescent="0.3">
      <c r="A125" s="167">
        <v>122</v>
      </c>
      <c r="B125" s="162">
        <v>44036</v>
      </c>
      <c r="C125" s="163" t="s">
        <v>72</v>
      </c>
      <c r="D125" s="163" t="s">
        <v>24</v>
      </c>
      <c r="E125" s="164">
        <v>103200</v>
      </c>
      <c r="F125" s="163" t="s">
        <v>73</v>
      </c>
      <c r="G125" s="168" t="s">
        <v>207</v>
      </c>
    </row>
    <row r="126" spans="1:7" ht="12" customHeight="1" x14ac:dyDescent="0.3">
      <c r="A126" s="165">
        <v>123</v>
      </c>
      <c r="B126" s="162">
        <v>44040</v>
      </c>
      <c r="C126" s="163" t="s">
        <v>72</v>
      </c>
      <c r="D126" s="163" t="s">
        <v>24</v>
      </c>
      <c r="E126" s="164">
        <v>180630</v>
      </c>
      <c r="F126" s="163" t="s">
        <v>73</v>
      </c>
      <c r="G126" s="168" t="s">
        <v>208</v>
      </c>
    </row>
    <row r="127" spans="1:7" ht="12" customHeight="1" x14ac:dyDescent="0.3">
      <c r="A127" s="167">
        <v>124</v>
      </c>
      <c r="B127" s="162">
        <v>44040</v>
      </c>
      <c r="C127" s="163" t="s">
        <v>72</v>
      </c>
      <c r="D127" s="163" t="s">
        <v>24</v>
      </c>
      <c r="E127" s="164">
        <v>220000</v>
      </c>
      <c r="F127" s="163" t="s">
        <v>73</v>
      </c>
      <c r="G127" s="168" t="s">
        <v>152</v>
      </c>
    </row>
    <row r="128" spans="1:7" ht="12" customHeight="1" x14ac:dyDescent="0.3">
      <c r="A128" s="167">
        <v>125</v>
      </c>
      <c r="B128" s="162">
        <v>44040</v>
      </c>
      <c r="C128" s="163" t="s">
        <v>72</v>
      </c>
      <c r="D128" s="163" t="s">
        <v>24</v>
      </c>
      <c r="E128" s="164">
        <v>165000</v>
      </c>
      <c r="F128" s="163" t="s">
        <v>73</v>
      </c>
      <c r="G128" s="168" t="s">
        <v>159</v>
      </c>
    </row>
    <row r="129" spans="1:7" ht="12" customHeight="1" x14ac:dyDescent="0.3">
      <c r="A129" s="165">
        <v>126</v>
      </c>
      <c r="B129" s="162">
        <v>44040</v>
      </c>
      <c r="C129" s="163" t="s">
        <v>72</v>
      </c>
      <c r="D129" s="163" t="s">
        <v>24</v>
      </c>
      <c r="E129" s="164">
        <v>275000</v>
      </c>
      <c r="F129" s="163" t="s">
        <v>73</v>
      </c>
      <c r="G129" s="168" t="s">
        <v>209</v>
      </c>
    </row>
    <row r="130" spans="1:7" ht="12" customHeight="1" x14ac:dyDescent="0.3">
      <c r="A130" s="167">
        <v>127</v>
      </c>
      <c r="B130" s="162">
        <v>44040</v>
      </c>
      <c r="C130" s="163" t="s">
        <v>72</v>
      </c>
      <c r="D130" s="163" t="s">
        <v>24</v>
      </c>
      <c r="E130" s="164">
        <v>208620</v>
      </c>
      <c r="F130" s="163" t="s">
        <v>73</v>
      </c>
      <c r="G130" s="168" t="s">
        <v>210</v>
      </c>
    </row>
    <row r="131" spans="1:7" ht="12" customHeight="1" x14ac:dyDescent="0.3">
      <c r="A131" s="167">
        <v>128</v>
      </c>
      <c r="B131" s="162">
        <v>44040</v>
      </c>
      <c r="C131" s="163" t="s">
        <v>72</v>
      </c>
      <c r="D131" s="163" t="s">
        <v>24</v>
      </c>
      <c r="E131" s="164">
        <v>234410</v>
      </c>
      <c r="F131" s="163" t="s">
        <v>73</v>
      </c>
      <c r="G131" s="168" t="s">
        <v>211</v>
      </c>
    </row>
    <row r="132" spans="1:7" ht="12" customHeight="1" x14ac:dyDescent="0.3">
      <c r="A132" s="165">
        <v>129</v>
      </c>
      <c r="B132" s="162">
        <v>44048</v>
      </c>
      <c r="C132" s="163" t="s">
        <v>72</v>
      </c>
      <c r="D132" s="163" t="s">
        <v>24</v>
      </c>
      <c r="E132" s="164">
        <v>20425000</v>
      </c>
      <c r="F132" s="163" t="s">
        <v>73</v>
      </c>
      <c r="G132" s="168" t="s">
        <v>212</v>
      </c>
    </row>
    <row r="133" spans="1:7" ht="12" customHeight="1" x14ac:dyDescent="0.3">
      <c r="A133" s="167">
        <v>130</v>
      </c>
      <c r="B133" s="162">
        <v>44048</v>
      </c>
      <c r="C133" s="163" t="s">
        <v>72</v>
      </c>
      <c r="D133" s="163" t="s">
        <v>24</v>
      </c>
      <c r="E133" s="164">
        <v>2244000</v>
      </c>
      <c r="F133" s="163" t="s">
        <v>73</v>
      </c>
      <c r="G133" s="168" t="s">
        <v>213</v>
      </c>
    </row>
    <row r="134" spans="1:7" ht="12" customHeight="1" x14ac:dyDescent="0.3">
      <c r="A134" s="167">
        <v>131</v>
      </c>
      <c r="B134" s="162">
        <v>44048</v>
      </c>
      <c r="C134" s="163" t="s">
        <v>72</v>
      </c>
      <c r="D134" s="163" t="s">
        <v>24</v>
      </c>
      <c r="E134" s="164">
        <v>100920</v>
      </c>
      <c r="F134" s="163" t="s">
        <v>73</v>
      </c>
      <c r="G134" s="168" t="s">
        <v>214</v>
      </c>
    </row>
    <row r="135" spans="1:7" ht="12" customHeight="1" x14ac:dyDescent="0.3">
      <c r="A135" s="165">
        <v>132</v>
      </c>
      <c r="B135" s="162">
        <v>44053</v>
      </c>
      <c r="C135" s="163" t="s">
        <v>72</v>
      </c>
      <c r="D135" s="163" t="s">
        <v>24</v>
      </c>
      <c r="E135" s="164">
        <v>9143998</v>
      </c>
      <c r="F135" s="163" t="s">
        <v>73</v>
      </c>
      <c r="G135" s="168" t="s">
        <v>171</v>
      </c>
    </row>
    <row r="136" spans="1:7" ht="12" customHeight="1" x14ac:dyDescent="0.3">
      <c r="A136" s="167">
        <v>133</v>
      </c>
      <c r="B136" s="162">
        <v>44053</v>
      </c>
      <c r="C136" s="163" t="s">
        <v>72</v>
      </c>
      <c r="D136" s="163" t="s">
        <v>24</v>
      </c>
      <c r="E136" s="164">
        <v>131674545</v>
      </c>
      <c r="F136" s="163" t="s">
        <v>73</v>
      </c>
      <c r="G136" s="168" t="s">
        <v>80</v>
      </c>
    </row>
    <row r="137" spans="1:7" ht="12" customHeight="1" x14ac:dyDescent="0.3">
      <c r="A137" s="167">
        <v>134</v>
      </c>
      <c r="B137" s="162">
        <v>44053</v>
      </c>
      <c r="C137" s="163" t="s">
        <v>72</v>
      </c>
      <c r="D137" s="163" t="s">
        <v>24</v>
      </c>
      <c r="E137" s="164">
        <v>19870</v>
      </c>
      <c r="F137" s="163" t="s">
        <v>73</v>
      </c>
      <c r="G137" s="168" t="s">
        <v>143</v>
      </c>
    </row>
    <row r="138" spans="1:7" ht="12" customHeight="1" x14ac:dyDescent="0.3">
      <c r="A138" s="165">
        <v>135</v>
      </c>
      <c r="B138" s="162">
        <v>44053</v>
      </c>
      <c r="C138" s="163" t="s">
        <v>72</v>
      </c>
      <c r="D138" s="163" t="s">
        <v>24</v>
      </c>
      <c r="E138" s="164">
        <v>20320630</v>
      </c>
      <c r="F138" s="163" t="s">
        <v>73</v>
      </c>
      <c r="G138" s="168" t="s">
        <v>142</v>
      </c>
    </row>
    <row r="139" spans="1:7" ht="12" customHeight="1" x14ac:dyDescent="0.3">
      <c r="A139" s="167">
        <v>136</v>
      </c>
      <c r="B139" s="162">
        <v>44053</v>
      </c>
      <c r="C139" s="163" t="s">
        <v>72</v>
      </c>
      <c r="D139" s="163" t="s">
        <v>24</v>
      </c>
      <c r="E139" s="164">
        <v>18448432</v>
      </c>
      <c r="F139" s="163" t="s">
        <v>73</v>
      </c>
      <c r="G139" s="168" t="s">
        <v>183</v>
      </c>
    </row>
    <row r="140" spans="1:7" ht="12" customHeight="1" x14ac:dyDescent="0.3">
      <c r="A140" s="167">
        <v>137</v>
      </c>
      <c r="B140" s="162">
        <v>44064</v>
      </c>
      <c r="C140" s="163" t="s">
        <v>72</v>
      </c>
      <c r="D140" s="163" t="s">
        <v>24</v>
      </c>
      <c r="E140" s="164">
        <v>114399410</v>
      </c>
      <c r="F140" s="163" t="s">
        <v>73</v>
      </c>
      <c r="G140" s="168" t="s">
        <v>74</v>
      </c>
    </row>
    <row r="141" spans="1:7" ht="12" customHeight="1" x14ac:dyDescent="0.3">
      <c r="A141" s="165">
        <v>138</v>
      </c>
      <c r="B141" s="162">
        <v>44064</v>
      </c>
      <c r="C141" s="163" t="s">
        <v>72</v>
      </c>
      <c r="D141" s="163" t="s">
        <v>24</v>
      </c>
      <c r="E141" s="164">
        <v>-114399410</v>
      </c>
      <c r="F141" s="163" t="s">
        <v>73</v>
      </c>
      <c r="G141" s="168" t="s">
        <v>215</v>
      </c>
    </row>
    <row r="142" spans="1:7" ht="12" customHeight="1" x14ac:dyDescent="0.3">
      <c r="A142" s="167">
        <v>139</v>
      </c>
      <c r="B142" s="162">
        <v>44068</v>
      </c>
      <c r="C142" s="163" t="s">
        <v>72</v>
      </c>
      <c r="D142" s="163" t="s">
        <v>24</v>
      </c>
      <c r="E142" s="164">
        <v>300000</v>
      </c>
      <c r="F142" s="163" t="s">
        <v>73</v>
      </c>
      <c r="G142" s="168" t="s">
        <v>148</v>
      </c>
    </row>
    <row r="143" spans="1:7" ht="12" customHeight="1" x14ac:dyDescent="0.3">
      <c r="A143" s="167">
        <v>140</v>
      </c>
      <c r="B143" s="162">
        <v>44068</v>
      </c>
      <c r="C143" s="163" t="s">
        <v>72</v>
      </c>
      <c r="D143" s="163" t="s">
        <v>24</v>
      </c>
      <c r="E143" s="164">
        <v>16316830</v>
      </c>
      <c r="F143" s="163" t="s">
        <v>73</v>
      </c>
      <c r="G143" s="168" t="s">
        <v>150</v>
      </c>
    </row>
    <row r="144" spans="1:7" ht="12" customHeight="1" x14ac:dyDescent="0.3">
      <c r="A144" s="165">
        <v>141</v>
      </c>
      <c r="B144" s="162">
        <v>44069</v>
      </c>
      <c r="C144" s="163" t="s">
        <v>72</v>
      </c>
      <c r="D144" s="163" t="s">
        <v>24</v>
      </c>
      <c r="E144" s="164">
        <v>210620</v>
      </c>
      <c r="F144" s="163" t="s">
        <v>73</v>
      </c>
      <c r="G144" s="168" t="s">
        <v>216</v>
      </c>
    </row>
    <row r="145" spans="1:7" ht="12" customHeight="1" x14ac:dyDescent="0.3">
      <c r="A145" s="167">
        <v>142</v>
      </c>
      <c r="B145" s="162">
        <v>44069</v>
      </c>
      <c r="C145" s="163" t="s">
        <v>72</v>
      </c>
      <c r="D145" s="163" t="s">
        <v>24</v>
      </c>
      <c r="E145" s="164">
        <v>209850</v>
      </c>
      <c r="F145" s="163" t="s">
        <v>73</v>
      </c>
      <c r="G145" s="168" t="s">
        <v>217</v>
      </c>
    </row>
    <row r="146" spans="1:7" ht="12" customHeight="1" x14ac:dyDescent="0.3">
      <c r="A146" s="167">
        <v>143</v>
      </c>
      <c r="B146" s="162">
        <v>44069</v>
      </c>
      <c r="C146" s="163" t="s">
        <v>72</v>
      </c>
      <c r="D146" s="163" t="s">
        <v>24</v>
      </c>
      <c r="E146" s="164">
        <v>215860</v>
      </c>
      <c r="F146" s="163" t="s">
        <v>73</v>
      </c>
      <c r="G146" s="168" t="s">
        <v>218</v>
      </c>
    </row>
    <row r="147" spans="1:7" ht="12" customHeight="1" x14ac:dyDescent="0.3">
      <c r="A147" s="165">
        <v>144</v>
      </c>
      <c r="B147" s="162">
        <v>44069</v>
      </c>
      <c r="C147" s="163" t="s">
        <v>72</v>
      </c>
      <c r="D147" s="163" t="s">
        <v>24</v>
      </c>
      <c r="E147" s="164">
        <v>165000</v>
      </c>
      <c r="F147" s="163" t="s">
        <v>73</v>
      </c>
      <c r="G147" s="168" t="s">
        <v>159</v>
      </c>
    </row>
    <row r="148" spans="1:7" ht="12" customHeight="1" x14ac:dyDescent="0.3">
      <c r="A148" s="167">
        <v>145</v>
      </c>
      <c r="B148" s="162">
        <v>44069</v>
      </c>
      <c r="C148" s="163" t="s">
        <v>72</v>
      </c>
      <c r="D148" s="163" t="s">
        <v>24</v>
      </c>
      <c r="E148" s="164">
        <v>275000</v>
      </c>
      <c r="F148" s="163" t="s">
        <v>73</v>
      </c>
      <c r="G148" s="168" t="s">
        <v>219</v>
      </c>
    </row>
    <row r="149" spans="1:7" ht="12" customHeight="1" x14ac:dyDescent="0.3">
      <c r="A149" s="167">
        <v>146</v>
      </c>
      <c r="B149" s="162">
        <v>44069</v>
      </c>
      <c r="C149" s="163" t="s">
        <v>72</v>
      </c>
      <c r="D149" s="163" t="s">
        <v>24</v>
      </c>
      <c r="E149" s="164">
        <v>6728000</v>
      </c>
      <c r="F149" s="163" t="s">
        <v>73</v>
      </c>
      <c r="G149" s="168" t="s">
        <v>220</v>
      </c>
    </row>
    <row r="150" spans="1:7" ht="12" customHeight="1" x14ac:dyDescent="0.3">
      <c r="A150" s="165">
        <v>147</v>
      </c>
      <c r="B150" s="162">
        <v>44069</v>
      </c>
      <c r="C150" s="163" t="s">
        <v>72</v>
      </c>
      <c r="D150" s="163" t="s">
        <v>24</v>
      </c>
      <c r="E150" s="164">
        <v>220000</v>
      </c>
      <c r="F150" s="163" t="s">
        <v>73</v>
      </c>
      <c r="G150" s="168" t="s">
        <v>152</v>
      </c>
    </row>
    <row r="151" spans="1:7" ht="12" customHeight="1" x14ac:dyDescent="0.3">
      <c r="A151" s="167">
        <v>148</v>
      </c>
      <c r="B151" s="162">
        <v>44083</v>
      </c>
      <c r="C151" s="163" t="s">
        <v>72</v>
      </c>
      <c r="D151" s="163" t="s">
        <v>24</v>
      </c>
      <c r="E151" s="164">
        <v>475000</v>
      </c>
      <c r="F151" s="163" t="s">
        <v>73</v>
      </c>
      <c r="G151" s="168" t="s">
        <v>221</v>
      </c>
    </row>
    <row r="152" spans="1:7" ht="12" customHeight="1" x14ac:dyDescent="0.3">
      <c r="A152" s="167">
        <v>149</v>
      </c>
      <c r="B152" s="162">
        <v>44084</v>
      </c>
      <c r="C152" s="163" t="s">
        <v>72</v>
      </c>
      <c r="D152" s="163" t="s">
        <v>24</v>
      </c>
      <c r="E152" s="164">
        <v>19304350</v>
      </c>
      <c r="F152" s="163" t="s">
        <v>73</v>
      </c>
      <c r="G152" s="168" t="s">
        <v>183</v>
      </c>
    </row>
    <row r="153" spans="1:7" ht="12" customHeight="1" x14ac:dyDescent="0.3">
      <c r="A153" s="165">
        <v>150</v>
      </c>
      <c r="B153" s="162">
        <v>44084</v>
      </c>
      <c r="C153" s="163" t="s">
        <v>72</v>
      </c>
      <c r="D153" s="163" t="s">
        <v>24</v>
      </c>
      <c r="E153" s="164">
        <v>120707626</v>
      </c>
      <c r="F153" s="163" t="s">
        <v>73</v>
      </c>
      <c r="G153" s="168" t="s">
        <v>81</v>
      </c>
    </row>
    <row r="154" spans="1:7" ht="12" customHeight="1" x14ac:dyDescent="0.3">
      <c r="A154" s="167">
        <v>151</v>
      </c>
      <c r="B154" s="162">
        <v>44084</v>
      </c>
      <c r="C154" s="163" t="s">
        <v>72</v>
      </c>
      <c r="D154" s="163" t="s">
        <v>24</v>
      </c>
      <c r="E154" s="164">
        <v>16670</v>
      </c>
      <c r="F154" s="163" t="s">
        <v>73</v>
      </c>
      <c r="G154" s="168" t="s">
        <v>143</v>
      </c>
    </row>
    <row r="155" spans="1:7" ht="12" customHeight="1" x14ac:dyDescent="0.3">
      <c r="A155" s="167">
        <v>152</v>
      </c>
      <c r="B155" s="162">
        <v>44084</v>
      </c>
      <c r="C155" s="163" t="s">
        <v>72</v>
      </c>
      <c r="D155" s="163" t="s">
        <v>24</v>
      </c>
      <c r="E155" s="164">
        <v>33120485</v>
      </c>
      <c r="F155" s="163" t="s">
        <v>73</v>
      </c>
      <c r="G155" s="168" t="s">
        <v>171</v>
      </c>
    </row>
    <row r="156" spans="1:7" ht="12" customHeight="1" x14ac:dyDescent="0.3">
      <c r="A156" s="165">
        <v>153</v>
      </c>
      <c r="B156" s="162">
        <v>44084</v>
      </c>
      <c r="C156" s="163" t="s">
        <v>72</v>
      </c>
      <c r="D156" s="163" t="s">
        <v>24</v>
      </c>
      <c r="E156" s="164">
        <v>18448100</v>
      </c>
      <c r="F156" s="163" t="s">
        <v>73</v>
      </c>
      <c r="G156" s="168" t="s">
        <v>142</v>
      </c>
    </row>
    <row r="157" spans="1:7" ht="12" customHeight="1" x14ac:dyDescent="0.3">
      <c r="A157" s="167">
        <v>154</v>
      </c>
      <c r="B157" s="162">
        <v>44089</v>
      </c>
      <c r="C157" s="163" t="s">
        <v>72</v>
      </c>
      <c r="D157" s="163" t="s">
        <v>24</v>
      </c>
      <c r="E157" s="164">
        <v>1501530</v>
      </c>
      <c r="F157" s="163" t="s">
        <v>73</v>
      </c>
      <c r="G157" s="168" t="s">
        <v>222</v>
      </c>
    </row>
    <row r="158" spans="1:7" ht="12" customHeight="1" x14ac:dyDescent="0.3">
      <c r="A158" s="167">
        <v>155</v>
      </c>
      <c r="B158" s="162">
        <v>44091</v>
      </c>
      <c r="C158" s="163" t="s">
        <v>72</v>
      </c>
      <c r="D158" s="163" t="s">
        <v>24</v>
      </c>
      <c r="E158" s="164">
        <v>209000</v>
      </c>
      <c r="F158" s="163" t="s">
        <v>73</v>
      </c>
      <c r="G158" s="168" t="s">
        <v>223</v>
      </c>
    </row>
    <row r="159" spans="1:7" ht="12" customHeight="1" x14ac:dyDescent="0.3">
      <c r="A159" s="165">
        <v>156</v>
      </c>
      <c r="B159" s="162">
        <v>44099</v>
      </c>
      <c r="C159" s="163" t="s">
        <v>72</v>
      </c>
      <c r="D159" s="163" t="s">
        <v>24</v>
      </c>
      <c r="E159" s="164">
        <v>100000</v>
      </c>
      <c r="F159" s="163" t="s">
        <v>73</v>
      </c>
      <c r="G159" s="168" t="s">
        <v>224</v>
      </c>
    </row>
    <row r="160" spans="1:7" ht="12" customHeight="1" x14ac:dyDescent="0.3">
      <c r="A160" s="167">
        <v>157</v>
      </c>
      <c r="B160" s="162">
        <v>44099</v>
      </c>
      <c r="C160" s="163" t="s">
        <v>72</v>
      </c>
      <c r="D160" s="163" t="s">
        <v>24</v>
      </c>
      <c r="E160" s="164">
        <v>300000</v>
      </c>
      <c r="F160" s="163" t="s">
        <v>73</v>
      </c>
      <c r="G160" s="168" t="s">
        <v>225</v>
      </c>
    </row>
    <row r="161" spans="1:7" ht="12" customHeight="1" x14ac:dyDescent="0.3">
      <c r="A161" s="167">
        <v>158</v>
      </c>
      <c r="B161" s="162">
        <v>44099</v>
      </c>
      <c r="C161" s="163" t="s">
        <v>72</v>
      </c>
      <c r="D161" s="163" t="s">
        <v>24</v>
      </c>
      <c r="E161" s="164">
        <v>15897340</v>
      </c>
      <c r="F161" s="163" t="s">
        <v>73</v>
      </c>
      <c r="G161" s="168" t="s">
        <v>226</v>
      </c>
    </row>
    <row r="162" spans="1:7" ht="12" customHeight="1" x14ac:dyDescent="0.3">
      <c r="A162" s="165">
        <v>159</v>
      </c>
      <c r="B162" s="162">
        <v>44102</v>
      </c>
      <c r="C162" s="163" t="s">
        <v>72</v>
      </c>
      <c r="D162" s="163" t="s">
        <v>24</v>
      </c>
      <c r="E162" s="164">
        <v>275000</v>
      </c>
      <c r="F162" s="163" t="s">
        <v>73</v>
      </c>
      <c r="G162" s="168" t="s">
        <v>227</v>
      </c>
    </row>
    <row r="163" spans="1:7" ht="12" customHeight="1" x14ac:dyDescent="0.3">
      <c r="A163" s="167">
        <v>160</v>
      </c>
      <c r="B163" s="162">
        <v>44102</v>
      </c>
      <c r="C163" s="163" t="s">
        <v>72</v>
      </c>
      <c r="D163" s="163" t="s">
        <v>24</v>
      </c>
      <c r="E163" s="164">
        <v>165000</v>
      </c>
      <c r="F163" s="163" t="s">
        <v>73</v>
      </c>
      <c r="G163" s="168" t="s">
        <v>159</v>
      </c>
    </row>
    <row r="164" spans="1:7" ht="12" customHeight="1" x14ac:dyDescent="0.3">
      <c r="A164" s="167">
        <v>161</v>
      </c>
      <c r="B164" s="162">
        <v>44102</v>
      </c>
      <c r="C164" s="163" t="s">
        <v>72</v>
      </c>
      <c r="D164" s="163" t="s">
        <v>24</v>
      </c>
      <c r="E164" s="164">
        <v>66000</v>
      </c>
      <c r="F164" s="163" t="s">
        <v>73</v>
      </c>
      <c r="G164" s="168" t="s">
        <v>228</v>
      </c>
    </row>
    <row r="165" spans="1:7" ht="12" customHeight="1" x14ac:dyDescent="0.3">
      <c r="A165" s="165">
        <v>162</v>
      </c>
      <c r="B165" s="162">
        <v>44102</v>
      </c>
      <c r="C165" s="163" t="s">
        <v>72</v>
      </c>
      <c r="D165" s="163" t="s">
        <v>24</v>
      </c>
      <c r="E165" s="164">
        <v>234640</v>
      </c>
      <c r="F165" s="163" t="s">
        <v>73</v>
      </c>
      <c r="G165" s="168" t="s">
        <v>229</v>
      </c>
    </row>
    <row r="166" spans="1:7" ht="12" customHeight="1" x14ac:dyDescent="0.3">
      <c r="A166" s="167">
        <v>163</v>
      </c>
      <c r="B166" s="162">
        <v>44102</v>
      </c>
      <c r="C166" s="163" t="s">
        <v>72</v>
      </c>
      <c r="D166" s="163" t="s">
        <v>24</v>
      </c>
      <c r="E166" s="164">
        <v>193950</v>
      </c>
      <c r="F166" s="163" t="s">
        <v>73</v>
      </c>
      <c r="G166" s="168" t="s">
        <v>230</v>
      </c>
    </row>
    <row r="167" spans="1:7" ht="12" customHeight="1" x14ac:dyDescent="0.3">
      <c r="A167" s="167">
        <v>164</v>
      </c>
      <c r="B167" s="162">
        <v>44102</v>
      </c>
      <c r="C167" s="163" t="s">
        <v>72</v>
      </c>
      <c r="D167" s="163" t="s">
        <v>24</v>
      </c>
      <c r="E167" s="164">
        <v>268630</v>
      </c>
      <c r="F167" s="163" t="s">
        <v>73</v>
      </c>
      <c r="G167" s="168" t="s">
        <v>231</v>
      </c>
    </row>
    <row r="168" spans="1:7" ht="12" customHeight="1" x14ac:dyDescent="0.3">
      <c r="A168" s="165">
        <v>165</v>
      </c>
      <c r="B168" s="162">
        <v>44102</v>
      </c>
      <c r="C168" s="163" t="s">
        <v>72</v>
      </c>
      <c r="D168" s="163" t="s">
        <v>24</v>
      </c>
      <c r="E168" s="164">
        <v>220000</v>
      </c>
      <c r="F168" s="163" t="s">
        <v>73</v>
      </c>
      <c r="G168" s="168" t="s">
        <v>152</v>
      </c>
    </row>
    <row r="169" spans="1:7" ht="12" customHeight="1" x14ac:dyDescent="0.3">
      <c r="A169" s="167">
        <v>166</v>
      </c>
      <c r="B169" s="162">
        <v>44109</v>
      </c>
      <c r="C169" s="163" t="s">
        <v>72</v>
      </c>
      <c r="D169" s="163" t="s">
        <v>24</v>
      </c>
      <c r="E169" s="164">
        <v>94800</v>
      </c>
      <c r="F169" s="163" t="s">
        <v>73</v>
      </c>
      <c r="G169" s="168" t="s">
        <v>232</v>
      </c>
    </row>
    <row r="170" spans="1:7" ht="12" customHeight="1" x14ac:dyDescent="0.3">
      <c r="A170" s="167">
        <v>167</v>
      </c>
      <c r="B170" s="162">
        <v>44109</v>
      </c>
      <c r="C170" s="163" t="s">
        <v>72</v>
      </c>
      <c r="D170" s="163" t="s">
        <v>24</v>
      </c>
      <c r="E170" s="164">
        <v>107960</v>
      </c>
      <c r="F170" s="163" t="s">
        <v>73</v>
      </c>
      <c r="G170" s="168" t="s">
        <v>233</v>
      </c>
    </row>
    <row r="171" spans="1:7" ht="12" customHeight="1" x14ac:dyDescent="0.3">
      <c r="A171" s="165">
        <v>168</v>
      </c>
      <c r="B171" s="162">
        <v>44112</v>
      </c>
      <c r="C171" s="163" t="s">
        <v>72</v>
      </c>
      <c r="D171" s="163" t="s">
        <v>24</v>
      </c>
      <c r="E171" s="164">
        <v>21543</v>
      </c>
      <c r="F171" s="163" t="s">
        <v>73</v>
      </c>
      <c r="G171" s="168" t="s">
        <v>143</v>
      </c>
    </row>
    <row r="172" spans="1:7" ht="12" customHeight="1" x14ac:dyDescent="0.3">
      <c r="A172" s="167">
        <v>169</v>
      </c>
      <c r="B172" s="162">
        <v>44112</v>
      </c>
      <c r="C172" s="163" t="s">
        <v>72</v>
      </c>
      <c r="D172" s="163" t="s">
        <v>24</v>
      </c>
      <c r="E172" s="164">
        <v>23888450</v>
      </c>
      <c r="F172" s="163" t="s">
        <v>73</v>
      </c>
      <c r="G172" s="168" t="s">
        <v>183</v>
      </c>
    </row>
    <row r="173" spans="1:7" ht="12" customHeight="1" x14ac:dyDescent="0.3">
      <c r="A173" s="167">
        <v>170</v>
      </c>
      <c r="B173" s="162">
        <v>44112</v>
      </c>
      <c r="C173" s="163" t="s">
        <v>72</v>
      </c>
      <c r="D173" s="163" t="s">
        <v>24</v>
      </c>
      <c r="E173" s="164">
        <v>21258410</v>
      </c>
      <c r="F173" s="163" t="s">
        <v>73</v>
      </c>
      <c r="G173" s="168" t="s">
        <v>142</v>
      </c>
    </row>
    <row r="174" spans="1:7" ht="12" customHeight="1" x14ac:dyDescent="0.3">
      <c r="A174" s="165">
        <v>171</v>
      </c>
      <c r="B174" s="162">
        <v>44112</v>
      </c>
      <c r="C174" s="163" t="s">
        <v>72</v>
      </c>
      <c r="D174" s="163" t="s">
        <v>24</v>
      </c>
      <c r="E174" s="164">
        <v>12842642</v>
      </c>
      <c r="F174" s="163" t="s">
        <v>73</v>
      </c>
      <c r="G174" s="168" t="s">
        <v>171</v>
      </c>
    </row>
    <row r="175" spans="1:7" ht="12" customHeight="1" x14ac:dyDescent="0.3">
      <c r="A175" s="167">
        <v>172</v>
      </c>
      <c r="B175" s="162">
        <v>44112</v>
      </c>
      <c r="C175" s="163" t="s">
        <v>72</v>
      </c>
      <c r="D175" s="163" t="s">
        <v>24</v>
      </c>
      <c r="E175" s="164">
        <v>128487936</v>
      </c>
      <c r="F175" s="163" t="s">
        <v>73</v>
      </c>
      <c r="G175" s="168" t="s">
        <v>82</v>
      </c>
    </row>
    <row r="176" spans="1:7" ht="12" customHeight="1" x14ac:dyDescent="0.3">
      <c r="A176" s="167">
        <v>173</v>
      </c>
      <c r="B176" s="162">
        <v>44112</v>
      </c>
      <c r="C176" s="163" t="s">
        <v>72</v>
      </c>
      <c r="D176" s="163" t="s">
        <v>24</v>
      </c>
      <c r="E176" s="164">
        <v>52600000</v>
      </c>
      <c r="F176" s="163" t="s">
        <v>73</v>
      </c>
      <c r="G176" s="168" t="s">
        <v>234</v>
      </c>
    </row>
    <row r="177" spans="1:7" ht="12" customHeight="1" x14ac:dyDescent="0.3">
      <c r="A177" s="165">
        <v>174</v>
      </c>
      <c r="B177" s="162">
        <v>44116</v>
      </c>
      <c r="C177" s="163" t="s">
        <v>72</v>
      </c>
      <c r="D177" s="163" t="s">
        <v>24</v>
      </c>
      <c r="E177" s="164">
        <v>110000</v>
      </c>
      <c r="F177" s="163" t="s">
        <v>73</v>
      </c>
      <c r="G177" s="168" t="s">
        <v>235</v>
      </c>
    </row>
    <row r="178" spans="1:7" ht="12" customHeight="1" x14ac:dyDescent="0.3">
      <c r="A178" s="167">
        <v>175</v>
      </c>
      <c r="B178" s="162">
        <v>44116</v>
      </c>
      <c r="C178" s="163" t="s">
        <v>72</v>
      </c>
      <c r="D178" s="163" t="s">
        <v>24</v>
      </c>
      <c r="E178" s="164">
        <v>180000</v>
      </c>
      <c r="F178" s="163" t="s">
        <v>73</v>
      </c>
      <c r="G178" s="168" t="s">
        <v>236</v>
      </c>
    </row>
    <row r="179" spans="1:7" ht="12" customHeight="1" x14ac:dyDescent="0.3">
      <c r="A179" s="167">
        <v>176</v>
      </c>
      <c r="B179" s="162">
        <v>44119</v>
      </c>
      <c r="C179" s="163" t="s">
        <v>72</v>
      </c>
      <c r="D179" s="163" t="s">
        <v>24</v>
      </c>
      <c r="E179" s="164">
        <v>2500000</v>
      </c>
      <c r="F179" s="163" t="s">
        <v>73</v>
      </c>
      <c r="G179" s="168" t="s">
        <v>237</v>
      </c>
    </row>
    <row r="180" spans="1:7" ht="12" customHeight="1" x14ac:dyDescent="0.3">
      <c r="A180" s="165">
        <v>177</v>
      </c>
      <c r="B180" s="162">
        <v>44124</v>
      </c>
      <c r="C180" s="163" t="s">
        <v>72</v>
      </c>
      <c r="D180" s="163" t="s">
        <v>24</v>
      </c>
      <c r="E180" s="164">
        <v>20425000</v>
      </c>
      <c r="F180" s="163" t="s">
        <v>73</v>
      </c>
      <c r="G180" s="168" t="s">
        <v>238</v>
      </c>
    </row>
    <row r="181" spans="1:7" ht="12" customHeight="1" x14ac:dyDescent="0.3">
      <c r="A181" s="167">
        <v>178</v>
      </c>
      <c r="B181" s="162">
        <v>44124</v>
      </c>
      <c r="C181" s="163" t="s">
        <v>72</v>
      </c>
      <c r="D181" s="163" t="s">
        <v>24</v>
      </c>
      <c r="E181" s="164">
        <v>2244000</v>
      </c>
      <c r="F181" s="163" t="s">
        <v>73</v>
      </c>
      <c r="G181" s="168" t="s">
        <v>239</v>
      </c>
    </row>
    <row r="182" spans="1:7" ht="12" customHeight="1" x14ac:dyDescent="0.3">
      <c r="A182" s="167">
        <v>179</v>
      </c>
      <c r="B182" s="162">
        <v>44126</v>
      </c>
      <c r="C182" s="163" t="s">
        <v>72</v>
      </c>
      <c r="D182" s="163" t="s">
        <v>24</v>
      </c>
      <c r="E182" s="164">
        <v>69000</v>
      </c>
      <c r="F182" s="163" t="s">
        <v>73</v>
      </c>
      <c r="G182" s="168" t="s">
        <v>240</v>
      </c>
    </row>
    <row r="183" spans="1:7" ht="12" customHeight="1" x14ac:dyDescent="0.3">
      <c r="A183" s="165">
        <v>180</v>
      </c>
      <c r="B183" s="162">
        <v>44127</v>
      </c>
      <c r="C183" s="163" t="s">
        <v>72</v>
      </c>
      <c r="D183" s="163" t="s">
        <v>24</v>
      </c>
      <c r="E183" s="164">
        <v>16930960</v>
      </c>
      <c r="F183" s="163" t="s">
        <v>73</v>
      </c>
      <c r="G183" s="168" t="s">
        <v>241</v>
      </c>
    </row>
    <row r="184" spans="1:7" ht="12" customHeight="1" x14ac:dyDescent="0.3">
      <c r="A184" s="167">
        <v>181</v>
      </c>
      <c r="B184" s="162">
        <v>44131</v>
      </c>
      <c r="C184" s="163" t="s">
        <v>72</v>
      </c>
      <c r="D184" s="163" t="s">
        <v>24</v>
      </c>
      <c r="E184" s="164">
        <v>124370</v>
      </c>
      <c r="F184" s="163" t="s">
        <v>73</v>
      </c>
      <c r="G184" s="168" t="s">
        <v>181</v>
      </c>
    </row>
    <row r="185" spans="1:7" ht="12" customHeight="1" x14ac:dyDescent="0.3">
      <c r="A185" s="167">
        <v>182</v>
      </c>
      <c r="B185" s="162">
        <v>44131</v>
      </c>
      <c r="C185" s="163" t="s">
        <v>72</v>
      </c>
      <c r="D185" s="163" t="s">
        <v>24</v>
      </c>
      <c r="E185" s="164">
        <v>10907995</v>
      </c>
      <c r="F185" s="163" t="s">
        <v>73</v>
      </c>
      <c r="G185" s="168" t="s">
        <v>242</v>
      </c>
    </row>
    <row r="186" spans="1:7" ht="12" customHeight="1" x14ac:dyDescent="0.3">
      <c r="A186" s="165">
        <v>183</v>
      </c>
      <c r="B186" s="162">
        <v>44131</v>
      </c>
      <c r="C186" s="163" t="s">
        <v>72</v>
      </c>
      <c r="D186" s="163" t="s">
        <v>24</v>
      </c>
      <c r="E186" s="164">
        <v>35000</v>
      </c>
      <c r="F186" s="163" t="s">
        <v>73</v>
      </c>
      <c r="G186" s="168" t="s">
        <v>243</v>
      </c>
    </row>
    <row r="187" spans="1:7" ht="12" customHeight="1" x14ac:dyDescent="0.3">
      <c r="A187" s="167">
        <v>184</v>
      </c>
      <c r="B187" s="162">
        <v>44131</v>
      </c>
      <c r="C187" s="163" t="s">
        <v>72</v>
      </c>
      <c r="D187" s="163" t="s">
        <v>24</v>
      </c>
      <c r="E187" s="164">
        <v>275000</v>
      </c>
      <c r="F187" s="163" t="s">
        <v>73</v>
      </c>
      <c r="G187" s="168" t="s">
        <v>244</v>
      </c>
    </row>
    <row r="188" spans="1:7" ht="12" customHeight="1" x14ac:dyDescent="0.3">
      <c r="A188" s="167">
        <v>185</v>
      </c>
      <c r="B188" s="162">
        <v>44131</v>
      </c>
      <c r="C188" s="163" t="s">
        <v>72</v>
      </c>
      <c r="D188" s="163" t="s">
        <v>24</v>
      </c>
      <c r="E188" s="164">
        <v>165000</v>
      </c>
      <c r="F188" s="163" t="s">
        <v>73</v>
      </c>
      <c r="G188" s="168" t="s">
        <v>159</v>
      </c>
    </row>
    <row r="189" spans="1:7" ht="12" customHeight="1" x14ac:dyDescent="0.3">
      <c r="A189" s="165">
        <v>186</v>
      </c>
      <c r="B189" s="162">
        <v>44131</v>
      </c>
      <c r="C189" s="163" t="s">
        <v>72</v>
      </c>
      <c r="D189" s="163" t="s">
        <v>24</v>
      </c>
      <c r="E189" s="164">
        <v>220000</v>
      </c>
      <c r="F189" s="163" t="s">
        <v>73</v>
      </c>
      <c r="G189" s="168" t="s">
        <v>152</v>
      </c>
    </row>
    <row r="190" spans="1:7" ht="12" customHeight="1" x14ac:dyDescent="0.3">
      <c r="A190" s="167">
        <v>187</v>
      </c>
      <c r="B190" s="162">
        <v>44131</v>
      </c>
      <c r="C190" s="163" t="s">
        <v>72</v>
      </c>
      <c r="D190" s="163" t="s">
        <v>24</v>
      </c>
      <c r="E190" s="164">
        <v>307130</v>
      </c>
      <c r="F190" s="163" t="s">
        <v>73</v>
      </c>
      <c r="G190" s="168" t="s">
        <v>245</v>
      </c>
    </row>
    <row r="191" spans="1:7" ht="12" customHeight="1" x14ac:dyDescent="0.3">
      <c r="A191" s="167">
        <v>188</v>
      </c>
      <c r="B191" s="162">
        <v>44131</v>
      </c>
      <c r="C191" s="163" t="s">
        <v>72</v>
      </c>
      <c r="D191" s="163" t="s">
        <v>24</v>
      </c>
      <c r="E191" s="164">
        <v>206420</v>
      </c>
      <c r="F191" s="163" t="s">
        <v>73</v>
      </c>
      <c r="G191" s="168" t="s">
        <v>246</v>
      </c>
    </row>
    <row r="192" spans="1:7" ht="12" customHeight="1" x14ac:dyDescent="0.3">
      <c r="A192" s="165">
        <v>189</v>
      </c>
      <c r="B192" s="162">
        <v>44131</v>
      </c>
      <c r="C192" s="163" t="s">
        <v>72</v>
      </c>
      <c r="D192" s="163" t="s">
        <v>24</v>
      </c>
      <c r="E192" s="164">
        <v>228600</v>
      </c>
      <c r="F192" s="163" t="s">
        <v>73</v>
      </c>
      <c r="G192" s="168" t="s">
        <v>247</v>
      </c>
    </row>
    <row r="193" spans="1:7" ht="12" customHeight="1" x14ac:dyDescent="0.3">
      <c r="A193" s="167">
        <v>190</v>
      </c>
      <c r="B193" s="162">
        <v>44132</v>
      </c>
      <c r="C193" s="163" t="s">
        <v>72</v>
      </c>
      <c r="D193" s="163" t="s">
        <v>24</v>
      </c>
      <c r="E193" s="164">
        <v>69000</v>
      </c>
      <c r="F193" s="163" t="s">
        <v>73</v>
      </c>
      <c r="G193" s="168" t="s">
        <v>240</v>
      </c>
    </row>
    <row r="194" spans="1:7" ht="12" customHeight="1" x14ac:dyDescent="0.3">
      <c r="A194" s="167">
        <v>191</v>
      </c>
      <c r="B194" s="162">
        <v>44132</v>
      </c>
      <c r="C194" s="163" t="s">
        <v>72</v>
      </c>
      <c r="D194" s="163" t="s">
        <v>24</v>
      </c>
      <c r="E194" s="164">
        <v>2500000</v>
      </c>
      <c r="F194" s="163" t="s">
        <v>73</v>
      </c>
      <c r="G194" s="168" t="s">
        <v>248</v>
      </c>
    </row>
    <row r="195" spans="1:7" ht="12" customHeight="1" x14ac:dyDescent="0.3">
      <c r="A195" s="165">
        <v>192</v>
      </c>
      <c r="B195" s="162">
        <v>44139</v>
      </c>
      <c r="C195" s="163" t="s">
        <v>72</v>
      </c>
      <c r="D195" s="163" t="s">
        <v>24</v>
      </c>
      <c r="E195" s="164">
        <v>3250000</v>
      </c>
      <c r="F195" s="163" t="s">
        <v>73</v>
      </c>
      <c r="G195" s="168" t="s">
        <v>249</v>
      </c>
    </row>
    <row r="196" spans="1:7" ht="12" customHeight="1" x14ac:dyDescent="0.3">
      <c r="A196" s="167">
        <v>193</v>
      </c>
      <c r="B196" s="162">
        <v>44140</v>
      </c>
      <c r="C196" s="163" t="s">
        <v>72</v>
      </c>
      <c r="D196" s="163" t="s">
        <v>24</v>
      </c>
      <c r="E196" s="164">
        <v>32700</v>
      </c>
      <c r="F196" s="163" t="s">
        <v>73</v>
      </c>
      <c r="G196" s="168" t="s">
        <v>181</v>
      </c>
    </row>
    <row r="197" spans="1:7" ht="12" customHeight="1" x14ac:dyDescent="0.3">
      <c r="A197" s="167">
        <v>194</v>
      </c>
      <c r="B197" s="162">
        <v>44145</v>
      </c>
      <c r="C197" s="163" t="s">
        <v>72</v>
      </c>
      <c r="D197" s="163" t="s">
        <v>24</v>
      </c>
      <c r="E197" s="164">
        <v>18946580</v>
      </c>
      <c r="F197" s="163" t="s">
        <v>73</v>
      </c>
      <c r="G197" s="168" t="s">
        <v>250</v>
      </c>
    </row>
    <row r="198" spans="1:7" ht="12" customHeight="1" x14ac:dyDescent="0.3">
      <c r="A198" s="165">
        <v>195</v>
      </c>
      <c r="B198" s="162">
        <v>44145</v>
      </c>
      <c r="C198" s="163" t="s">
        <v>72</v>
      </c>
      <c r="D198" s="163" t="s">
        <v>24</v>
      </c>
      <c r="E198" s="164">
        <v>17577</v>
      </c>
      <c r="F198" s="163" t="s">
        <v>73</v>
      </c>
      <c r="G198" s="168" t="s">
        <v>143</v>
      </c>
    </row>
    <row r="199" spans="1:7" ht="12" customHeight="1" x14ac:dyDescent="0.3">
      <c r="A199" s="167">
        <v>196</v>
      </c>
      <c r="B199" s="162">
        <v>44145</v>
      </c>
      <c r="C199" s="163" t="s">
        <v>72</v>
      </c>
      <c r="D199" s="163" t="s">
        <v>24</v>
      </c>
      <c r="E199" s="164">
        <v>21013840</v>
      </c>
      <c r="F199" s="163" t="s">
        <v>73</v>
      </c>
      <c r="G199" s="168" t="s">
        <v>251</v>
      </c>
    </row>
    <row r="200" spans="1:7" ht="12" customHeight="1" x14ac:dyDescent="0.3">
      <c r="A200" s="167">
        <v>197</v>
      </c>
      <c r="B200" s="162">
        <v>44145</v>
      </c>
      <c r="C200" s="163" t="s">
        <v>72</v>
      </c>
      <c r="D200" s="163" t="s">
        <v>24</v>
      </c>
      <c r="E200" s="164">
        <v>32097439</v>
      </c>
      <c r="F200" s="163" t="s">
        <v>73</v>
      </c>
      <c r="G200" s="168" t="s">
        <v>252</v>
      </c>
    </row>
    <row r="201" spans="1:7" ht="12" customHeight="1" x14ac:dyDescent="0.3">
      <c r="A201" s="165">
        <v>198</v>
      </c>
      <c r="B201" s="162">
        <v>44145</v>
      </c>
      <c r="C201" s="163" t="s">
        <v>72</v>
      </c>
      <c r="D201" s="163" t="s">
        <v>24</v>
      </c>
      <c r="E201" s="164">
        <v>119461251</v>
      </c>
      <c r="F201" s="163" t="s">
        <v>73</v>
      </c>
      <c r="G201" s="168" t="s">
        <v>83</v>
      </c>
    </row>
    <row r="202" spans="1:7" ht="12" customHeight="1" x14ac:dyDescent="0.3">
      <c r="A202" s="167">
        <v>199</v>
      </c>
      <c r="B202" s="162">
        <v>44148</v>
      </c>
      <c r="C202" s="163" t="s">
        <v>72</v>
      </c>
      <c r="D202" s="163" t="s">
        <v>24</v>
      </c>
      <c r="E202" s="164">
        <v>2500000</v>
      </c>
      <c r="F202" s="163" t="s">
        <v>73</v>
      </c>
      <c r="G202" s="168" t="s">
        <v>253</v>
      </c>
    </row>
    <row r="203" spans="1:7" ht="12" customHeight="1" x14ac:dyDescent="0.3">
      <c r="A203" s="167">
        <v>200</v>
      </c>
      <c r="B203" s="162">
        <v>44148</v>
      </c>
      <c r="C203" s="163" t="s">
        <v>72</v>
      </c>
      <c r="D203" s="163" t="s">
        <v>24</v>
      </c>
      <c r="E203" s="164">
        <v>250000</v>
      </c>
      <c r="F203" s="163" t="s">
        <v>73</v>
      </c>
      <c r="G203" s="168" t="s">
        <v>254</v>
      </c>
    </row>
    <row r="204" spans="1:7" ht="12" customHeight="1" x14ac:dyDescent="0.3">
      <c r="A204" s="165">
        <v>201</v>
      </c>
      <c r="B204" s="162">
        <v>44153</v>
      </c>
      <c r="C204" s="163" t="s">
        <v>72</v>
      </c>
      <c r="D204" s="163" t="s">
        <v>24</v>
      </c>
      <c r="E204" s="164">
        <v>2250000</v>
      </c>
      <c r="F204" s="163" t="s">
        <v>73</v>
      </c>
      <c r="G204" s="168" t="s">
        <v>255</v>
      </c>
    </row>
    <row r="205" spans="1:7" ht="12" customHeight="1" x14ac:dyDescent="0.3">
      <c r="A205" s="167">
        <v>202</v>
      </c>
      <c r="B205" s="162">
        <v>44158</v>
      </c>
      <c r="C205" s="163" t="s">
        <v>72</v>
      </c>
      <c r="D205" s="163" t="s">
        <v>24</v>
      </c>
      <c r="E205" s="164">
        <v>8679600</v>
      </c>
      <c r="F205" s="163" t="s">
        <v>73</v>
      </c>
      <c r="G205" s="168" t="s">
        <v>256</v>
      </c>
    </row>
    <row r="206" spans="1:7" ht="12" customHeight="1" x14ac:dyDescent="0.3">
      <c r="A206" s="167">
        <v>203</v>
      </c>
      <c r="B206" s="162">
        <v>44160</v>
      </c>
      <c r="C206" s="163" t="s">
        <v>72</v>
      </c>
      <c r="D206" s="163" t="s">
        <v>24</v>
      </c>
      <c r="E206" s="164">
        <v>16804050</v>
      </c>
      <c r="F206" s="163" t="s">
        <v>73</v>
      </c>
      <c r="G206" s="168" t="s">
        <v>257</v>
      </c>
    </row>
    <row r="207" spans="1:7" ht="12" customHeight="1" x14ac:dyDescent="0.3">
      <c r="A207" s="165">
        <v>204</v>
      </c>
      <c r="B207" s="162">
        <v>44160</v>
      </c>
      <c r="C207" s="163" t="s">
        <v>72</v>
      </c>
      <c r="D207" s="163" t="s">
        <v>24</v>
      </c>
      <c r="E207" s="164">
        <v>9069616</v>
      </c>
      <c r="F207" s="163" t="s">
        <v>73</v>
      </c>
      <c r="G207" s="168" t="s">
        <v>258</v>
      </c>
    </row>
    <row r="208" spans="1:7" ht="12" customHeight="1" x14ac:dyDescent="0.3">
      <c r="A208" s="167">
        <v>205</v>
      </c>
      <c r="B208" s="162">
        <v>44160</v>
      </c>
      <c r="C208" s="163" t="s">
        <v>72</v>
      </c>
      <c r="D208" s="163" t="s">
        <v>24</v>
      </c>
      <c r="E208" s="164">
        <v>300000</v>
      </c>
      <c r="F208" s="163" t="s">
        <v>73</v>
      </c>
      <c r="G208" s="168" t="s">
        <v>259</v>
      </c>
    </row>
    <row r="209" spans="1:7" ht="12" customHeight="1" x14ac:dyDescent="0.3">
      <c r="A209" s="167">
        <v>206</v>
      </c>
      <c r="B209" s="162">
        <v>44161</v>
      </c>
      <c r="C209" s="163" t="s">
        <v>72</v>
      </c>
      <c r="D209" s="163" t="s">
        <v>24</v>
      </c>
      <c r="E209" s="164">
        <v>2500000</v>
      </c>
      <c r="F209" s="163" t="s">
        <v>73</v>
      </c>
      <c r="G209" s="168" t="s">
        <v>260</v>
      </c>
    </row>
    <row r="210" spans="1:7" ht="12" customHeight="1" x14ac:dyDescent="0.3">
      <c r="A210" s="165">
        <v>207</v>
      </c>
      <c r="B210" s="162">
        <v>44162</v>
      </c>
      <c r="C210" s="163" t="s">
        <v>72</v>
      </c>
      <c r="D210" s="163" t="s">
        <v>24</v>
      </c>
      <c r="E210" s="164">
        <v>400000</v>
      </c>
      <c r="F210" s="163" t="s">
        <v>73</v>
      </c>
      <c r="G210" s="168" t="s">
        <v>261</v>
      </c>
    </row>
    <row r="211" spans="1:7" ht="12" customHeight="1" x14ac:dyDescent="0.3">
      <c r="A211" s="167">
        <v>208</v>
      </c>
      <c r="B211" s="162">
        <v>44162</v>
      </c>
      <c r="C211" s="163" t="s">
        <v>72</v>
      </c>
      <c r="D211" s="163" t="s">
        <v>24</v>
      </c>
      <c r="E211" s="164">
        <v>140000</v>
      </c>
      <c r="F211" s="163" t="s">
        <v>73</v>
      </c>
      <c r="G211" s="168" t="s">
        <v>262</v>
      </c>
    </row>
    <row r="212" spans="1:7" ht="12" customHeight="1" x14ac:dyDescent="0.3">
      <c r="A212" s="167">
        <v>209</v>
      </c>
      <c r="B212" s="162">
        <v>44162</v>
      </c>
      <c r="C212" s="163" t="s">
        <v>72</v>
      </c>
      <c r="D212" s="163" t="s">
        <v>24</v>
      </c>
      <c r="E212" s="164">
        <v>140000</v>
      </c>
      <c r="F212" s="163" t="s">
        <v>73</v>
      </c>
      <c r="G212" s="168" t="s">
        <v>263</v>
      </c>
    </row>
    <row r="213" spans="1:7" ht="12" customHeight="1" x14ac:dyDescent="0.3">
      <c r="A213" s="165">
        <v>210</v>
      </c>
      <c r="B213" s="162">
        <v>44162</v>
      </c>
      <c r="C213" s="163" t="s">
        <v>72</v>
      </c>
      <c r="D213" s="163" t="s">
        <v>24</v>
      </c>
      <c r="E213" s="164">
        <v>120000</v>
      </c>
      <c r="F213" s="163" t="s">
        <v>73</v>
      </c>
      <c r="G213" s="168" t="s">
        <v>264</v>
      </c>
    </row>
    <row r="214" spans="1:7" ht="12" customHeight="1" x14ac:dyDescent="0.3">
      <c r="A214" s="167">
        <v>211</v>
      </c>
      <c r="B214" s="162">
        <v>44162</v>
      </c>
      <c r="C214" s="163" t="s">
        <v>72</v>
      </c>
      <c r="D214" s="163" t="s">
        <v>24</v>
      </c>
      <c r="E214" s="164">
        <v>280000</v>
      </c>
      <c r="F214" s="163" t="s">
        <v>73</v>
      </c>
      <c r="G214" s="168" t="s">
        <v>265</v>
      </c>
    </row>
    <row r="215" spans="1:7" ht="12" customHeight="1" x14ac:dyDescent="0.3">
      <c r="A215" s="167">
        <v>212</v>
      </c>
      <c r="B215" s="162">
        <v>44165</v>
      </c>
      <c r="C215" s="163" t="s">
        <v>72</v>
      </c>
      <c r="D215" s="163" t="s">
        <v>24</v>
      </c>
      <c r="E215" s="164">
        <v>212840</v>
      </c>
      <c r="F215" s="163" t="s">
        <v>73</v>
      </c>
      <c r="G215" s="168" t="s">
        <v>266</v>
      </c>
    </row>
    <row r="216" spans="1:7" ht="12" customHeight="1" x14ac:dyDescent="0.3">
      <c r="A216" s="165">
        <v>213</v>
      </c>
      <c r="B216" s="162">
        <v>44165</v>
      </c>
      <c r="C216" s="163" t="s">
        <v>72</v>
      </c>
      <c r="D216" s="163" t="s">
        <v>24</v>
      </c>
      <c r="E216" s="164">
        <v>267510</v>
      </c>
      <c r="F216" s="163" t="s">
        <v>73</v>
      </c>
      <c r="G216" s="168" t="s">
        <v>267</v>
      </c>
    </row>
    <row r="217" spans="1:7" ht="12" customHeight="1" x14ac:dyDescent="0.3">
      <c r="A217" s="167">
        <v>214</v>
      </c>
      <c r="B217" s="162">
        <v>44165</v>
      </c>
      <c r="C217" s="163" t="s">
        <v>72</v>
      </c>
      <c r="D217" s="163" t="s">
        <v>24</v>
      </c>
      <c r="E217" s="164">
        <v>221980</v>
      </c>
      <c r="F217" s="163" t="s">
        <v>73</v>
      </c>
      <c r="G217" s="168" t="s">
        <v>268</v>
      </c>
    </row>
    <row r="218" spans="1:7" ht="12" customHeight="1" x14ac:dyDescent="0.3">
      <c r="A218" s="167">
        <v>215</v>
      </c>
      <c r="B218" s="162">
        <v>44165</v>
      </c>
      <c r="C218" s="163" t="s">
        <v>72</v>
      </c>
      <c r="D218" s="163" t="s">
        <v>24</v>
      </c>
      <c r="E218" s="164">
        <v>220000</v>
      </c>
      <c r="F218" s="163" t="s">
        <v>73</v>
      </c>
      <c r="G218" s="168" t="s">
        <v>152</v>
      </c>
    </row>
    <row r="219" spans="1:7" ht="12" customHeight="1" x14ac:dyDescent="0.3">
      <c r="A219" s="165">
        <v>216</v>
      </c>
      <c r="B219" s="162">
        <v>44165</v>
      </c>
      <c r="C219" s="163" t="s">
        <v>72</v>
      </c>
      <c r="D219" s="163" t="s">
        <v>24</v>
      </c>
      <c r="E219" s="164">
        <v>165000</v>
      </c>
      <c r="F219" s="163" t="s">
        <v>73</v>
      </c>
      <c r="G219" s="168" t="s">
        <v>159</v>
      </c>
    </row>
    <row r="220" spans="1:7" ht="12" customHeight="1" x14ac:dyDescent="0.3">
      <c r="A220" s="167">
        <v>217</v>
      </c>
      <c r="B220" s="162">
        <v>44165</v>
      </c>
      <c r="C220" s="163" t="s">
        <v>72</v>
      </c>
      <c r="D220" s="163" t="s">
        <v>24</v>
      </c>
      <c r="E220" s="164">
        <v>275000</v>
      </c>
      <c r="F220" s="163" t="s">
        <v>73</v>
      </c>
      <c r="G220" s="168" t="s">
        <v>269</v>
      </c>
    </row>
    <row r="221" spans="1:7" ht="12" customHeight="1" x14ac:dyDescent="0.3">
      <c r="A221" s="167">
        <v>218</v>
      </c>
      <c r="B221" s="162">
        <v>44167</v>
      </c>
      <c r="C221" s="163" t="s">
        <v>72</v>
      </c>
      <c r="D221" s="163" t="s">
        <v>24</v>
      </c>
      <c r="E221" s="164">
        <v>3070</v>
      </c>
      <c r="F221" s="163" t="s">
        <v>73</v>
      </c>
      <c r="G221" s="168" t="s">
        <v>270</v>
      </c>
    </row>
    <row r="222" spans="1:7" ht="12" customHeight="1" x14ac:dyDescent="0.3">
      <c r="A222" s="165">
        <v>219</v>
      </c>
      <c r="B222" s="162">
        <v>44167</v>
      </c>
      <c r="C222" s="163" t="s">
        <v>72</v>
      </c>
      <c r="D222" s="163" t="s">
        <v>24</v>
      </c>
      <c r="E222" s="164">
        <v>2500000</v>
      </c>
      <c r="F222" s="163" t="s">
        <v>73</v>
      </c>
      <c r="G222" s="168" t="s">
        <v>260</v>
      </c>
    </row>
    <row r="223" spans="1:7" ht="12" customHeight="1" x14ac:dyDescent="0.3">
      <c r="A223" s="167">
        <v>220</v>
      </c>
      <c r="B223" s="162">
        <v>44172</v>
      </c>
      <c r="C223" s="163" t="s">
        <v>72</v>
      </c>
      <c r="D223" s="163" t="s">
        <v>24</v>
      </c>
      <c r="E223" s="164">
        <v>34000</v>
      </c>
      <c r="F223" s="163" t="s">
        <v>73</v>
      </c>
      <c r="G223" s="168" t="s">
        <v>271</v>
      </c>
    </row>
    <row r="224" spans="1:7" ht="12" customHeight="1" x14ac:dyDescent="0.3">
      <c r="A224" s="167">
        <v>221</v>
      </c>
      <c r="B224" s="162">
        <v>44172</v>
      </c>
      <c r="C224" s="163" t="s">
        <v>72</v>
      </c>
      <c r="D224" s="163" t="s">
        <v>24</v>
      </c>
      <c r="E224" s="164">
        <v>46200</v>
      </c>
      <c r="F224" s="163" t="s">
        <v>73</v>
      </c>
      <c r="G224" s="168" t="s">
        <v>271</v>
      </c>
    </row>
    <row r="225" spans="1:7" ht="12" customHeight="1" x14ac:dyDescent="0.3">
      <c r="A225" s="165">
        <v>222</v>
      </c>
      <c r="B225" s="162">
        <v>44174</v>
      </c>
      <c r="C225" s="163" t="s">
        <v>72</v>
      </c>
      <c r="D225" s="163" t="s">
        <v>24</v>
      </c>
      <c r="E225" s="164">
        <v>2500000</v>
      </c>
      <c r="F225" s="163" t="s">
        <v>73</v>
      </c>
      <c r="G225" s="168" t="s">
        <v>272</v>
      </c>
    </row>
    <row r="226" spans="1:7" ht="12" customHeight="1" x14ac:dyDescent="0.3">
      <c r="A226" s="167">
        <v>223</v>
      </c>
      <c r="B226" s="162">
        <v>44174</v>
      </c>
      <c r="C226" s="163" t="s">
        <v>72</v>
      </c>
      <c r="D226" s="163" t="s">
        <v>24</v>
      </c>
      <c r="E226" s="164">
        <v>2500000</v>
      </c>
      <c r="F226" s="163" t="s">
        <v>73</v>
      </c>
      <c r="G226" s="168" t="s">
        <v>273</v>
      </c>
    </row>
    <row r="227" spans="1:7" ht="12" customHeight="1" x14ac:dyDescent="0.3">
      <c r="A227" s="167">
        <v>224</v>
      </c>
      <c r="B227" s="162">
        <v>44175</v>
      </c>
      <c r="C227" s="163" t="s">
        <v>72</v>
      </c>
      <c r="D227" s="163" t="s">
        <v>24</v>
      </c>
      <c r="E227" s="164">
        <v>18966</v>
      </c>
      <c r="F227" s="163" t="s">
        <v>73</v>
      </c>
      <c r="G227" s="168" t="s">
        <v>143</v>
      </c>
    </row>
    <row r="228" spans="1:7" ht="12" customHeight="1" x14ac:dyDescent="0.3">
      <c r="A228" s="165">
        <v>225</v>
      </c>
      <c r="B228" s="162">
        <v>44175</v>
      </c>
      <c r="C228" s="163" t="s">
        <v>72</v>
      </c>
      <c r="D228" s="163" t="s">
        <v>24</v>
      </c>
      <c r="E228" s="164">
        <v>19083230</v>
      </c>
      <c r="F228" s="163" t="s">
        <v>73</v>
      </c>
      <c r="G228" s="168" t="s">
        <v>250</v>
      </c>
    </row>
    <row r="229" spans="1:7" ht="12" customHeight="1" x14ac:dyDescent="0.3">
      <c r="A229" s="167">
        <v>226</v>
      </c>
      <c r="B229" s="162">
        <v>44175</v>
      </c>
      <c r="C229" s="163" t="s">
        <v>72</v>
      </c>
      <c r="D229" s="163" t="s">
        <v>24</v>
      </c>
      <c r="E229" s="164">
        <v>21860330</v>
      </c>
      <c r="F229" s="163" t="s">
        <v>73</v>
      </c>
      <c r="G229" s="168" t="s">
        <v>251</v>
      </c>
    </row>
    <row r="230" spans="1:7" ht="12" customHeight="1" x14ac:dyDescent="0.3">
      <c r="A230" s="167">
        <v>227</v>
      </c>
      <c r="B230" s="162">
        <v>44175</v>
      </c>
      <c r="C230" s="163" t="s">
        <v>72</v>
      </c>
      <c r="D230" s="163" t="s">
        <v>24</v>
      </c>
      <c r="E230" s="164">
        <v>21122794</v>
      </c>
      <c r="F230" s="163" t="s">
        <v>73</v>
      </c>
      <c r="G230" s="168" t="s">
        <v>252</v>
      </c>
    </row>
    <row r="231" spans="1:7" ht="12" customHeight="1" x14ac:dyDescent="0.3">
      <c r="A231" s="165">
        <v>228</v>
      </c>
      <c r="B231" s="162">
        <v>44175</v>
      </c>
      <c r="C231" s="163" t="s">
        <v>72</v>
      </c>
      <c r="D231" s="163" t="s">
        <v>24</v>
      </c>
      <c r="E231" s="164">
        <v>127634135</v>
      </c>
      <c r="F231" s="163" t="s">
        <v>73</v>
      </c>
      <c r="G231" s="168" t="s">
        <v>84</v>
      </c>
    </row>
    <row r="232" spans="1:7" ht="12" customHeight="1" x14ac:dyDescent="0.3">
      <c r="A232" s="167">
        <v>229</v>
      </c>
      <c r="B232" s="162">
        <v>44180</v>
      </c>
      <c r="C232" s="163" t="s">
        <v>72</v>
      </c>
      <c r="D232" s="163" t="s">
        <v>24</v>
      </c>
      <c r="E232" s="164">
        <v>2750000</v>
      </c>
      <c r="F232" s="163" t="s">
        <v>73</v>
      </c>
      <c r="G232" s="168" t="s">
        <v>274</v>
      </c>
    </row>
    <row r="233" spans="1:7" ht="12" customHeight="1" x14ac:dyDescent="0.3">
      <c r="A233" s="167">
        <v>230</v>
      </c>
      <c r="B233" s="162">
        <v>44181</v>
      </c>
      <c r="C233" s="163" t="s">
        <v>72</v>
      </c>
      <c r="D233" s="163" t="s">
        <v>24</v>
      </c>
      <c r="E233" s="164">
        <v>20000</v>
      </c>
      <c r="F233" s="163" t="s">
        <v>73</v>
      </c>
      <c r="G233" s="168" t="s">
        <v>275</v>
      </c>
    </row>
    <row r="234" spans="1:7" ht="12" customHeight="1" x14ac:dyDescent="0.3">
      <c r="A234" s="165">
        <v>231</v>
      </c>
      <c r="B234" s="162">
        <v>44181</v>
      </c>
      <c r="C234" s="163" t="s">
        <v>72</v>
      </c>
      <c r="D234" s="163" t="s">
        <v>24</v>
      </c>
      <c r="E234" s="164">
        <v>20000</v>
      </c>
      <c r="F234" s="163" t="s">
        <v>73</v>
      </c>
      <c r="G234" s="168" t="s">
        <v>276</v>
      </c>
    </row>
    <row r="235" spans="1:7" ht="12" customHeight="1" x14ac:dyDescent="0.3">
      <c r="A235" s="167">
        <v>232</v>
      </c>
      <c r="B235" s="162">
        <v>44181</v>
      </c>
      <c r="C235" s="163" t="s">
        <v>72</v>
      </c>
      <c r="D235" s="163" t="s">
        <v>24</v>
      </c>
      <c r="E235" s="164">
        <v>20000</v>
      </c>
      <c r="F235" s="163" t="s">
        <v>73</v>
      </c>
      <c r="G235" s="168" t="s">
        <v>277</v>
      </c>
    </row>
    <row r="236" spans="1:7" ht="12" customHeight="1" x14ac:dyDescent="0.3">
      <c r="A236" s="167">
        <v>233</v>
      </c>
      <c r="B236" s="162">
        <v>44181</v>
      </c>
      <c r="C236" s="163" t="s">
        <v>72</v>
      </c>
      <c r="D236" s="163" t="s">
        <v>24</v>
      </c>
      <c r="E236" s="164">
        <v>20000</v>
      </c>
      <c r="F236" s="163" t="s">
        <v>73</v>
      </c>
      <c r="G236" s="168" t="s">
        <v>278</v>
      </c>
    </row>
    <row r="237" spans="1:7" ht="12" customHeight="1" x14ac:dyDescent="0.3">
      <c r="A237" s="165">
        <v>234</v>
      </c>
      <c r="B237" s="162">
        <v>44182</v>
      </c>
      <c r="C237" s="163" t="s">
        <v>72</v>
      </c>
      <c r="D237" s="163" t="s">
        <v>24</v>
      </c>
      <c r="E237" s="164">
        <v>100000</v>
      </c>
      <c r="F237" s="163" t="s">
        <v>73</v>
      </c>
      <c r="G237" s="168" t="s">
        <v>279</v>
      </c>
    </row>
    <row r="238" spans="1:7" ht="12" customHeight="1" x14ac:dyDescent="0.3">
      <c r="A238" s="167">
        <v>235</v>
      </c>
      <c r="B238" s="162">
        <v>44187</v>
      </c>
      <c r="C238" s="163" t="s">
        <v>72</v>
      </c>
      <c r="D238" s="163" t="s">
        <v>24</v>
      </c>
      <c r="E238" s="164">
        <v>275000</v>
      </c>
      <c r="F238" s="163" t="s">
        <v>73</v>
      </c>
      <c r="G238" s="168" t="s">
        <v>280</v>
      </c>
    </row>
    <row r="239" spans="1:7" ht="12" customHeight="1" x14ac:dyDescent="0.3">
      <c r="A239" s="167">
        <v>236</v>
      </c>
      <c r="B239" s="162">
        <v>44187</v>
      </c>
      <c r="C239" s="163" t="s">
        <v>72</v>
      </c>
      <c r="D239" s="163" t="s">
        <v>24</v>
      </c>
      <c r="E239" s="164">
        <v>66000</v>
      </c>
      <c r="F239" s="163" t="s">
        <v>73</v>
      </c>
      <c r="G239" s="168" t="s">
        <v>281</v>
      </c>
    </row>
    <row r="240" spans="1:7" ht="12" customHeight="1" x14ac:dyDescent="0.3">
      <c r="A240" s="165">
        <v>237</v>
      </c>
      <c r="B240" s="162">
        <v>44187</v>
      </c>
      <c r="C240" s="163" t="s">
        <v>72</v>
      </c>
      <c r="D240" s="163" t="s">
        <v>24</v>
      </c>
      <c r="E240" s="164">
        <v>165000</v>
      </c>
      <c r="F240" s="163" t="s">
        <v>73</v>
      </c>
      <c r="G240" s="168" t="s">
        <v>159</v>
      </c>
    </row>
    <row r="241" spans="1:7" ht="12" customHeight="1" x14ac:dyDescent="0.3">
      <c r="A241" s="167">
        <v>238</v>
      </c>
      <c r="B241" s="162">
        <v>44187</v>
      </c>
      <c r="C241" s="163" t="s">
        <v>72</v>
      </c>
      <c r="D241" s="163" t="s">
        <v>24</v>
      </c>
      <c r="E241" s="164">
        <v>220000</v>
      </c>
      <c r="F241" s="163" t="s">
        <v>73</v>
      </c>
      <c r="G241" s="168" t="s">
        <v>152</v>
      </c>
    </row>
    <row r="242" spans="1:7" ht="12" customHeight="1" x14ac:dyDescent="0.3">
      <c r="A242" s="167">
        <v>239</v>
      </c>
      <c r="B242" s="162">
        <v>44187</v>
      </c>
      <c r="C242" s="163" t="s">
        <v>72</v>
      </c>
      <c r="D242" s="163" t="s">
        <v>24</v>
      </c>
      <c r="E242" s="164">
        <v>268310</v>
      </c>
      <c r="F242" s="163" t="s">
        <v>73</v>
      </c>
      <c r="G242" s="168" t="s">
        <v>282</v>
      </c>
    </row>
    <row r="243" spans="1:7" ht="12" customHeight="1" x14ac:dyDescent="0.3">
      <c r="A243" s="165">
        <v>240</v>
      </c>
      <c r="B243" s="162">
        <v>44187</v>
      </c>
      <c r="C243" s="163" t="s">
        <v>72</v>
      </c>
      <c r="D243" s="163" t="s">
        <v>24</v>
      </c>
      <c r="E243" s="164">
        <v>351840</v>
      </c>
      <c r="F243" s="163" t="s">
        <v>73</v>
      </c>
      <c r="G243" s="168" t="s">
        <v>283</v>
      </c>
    </row>
    <row r="244" spans="1:7" ht="12" customHeight="1" x14ac:dyDescent="0.3">
      <c r="A244" s="167">
        <v>241</v>
      </c>
      <c r="B244" s="162">
        <v>44187</v>
      </c>
      <c r="C244" s="163" t="s">
        <v>72</v>
      </c>
      <c r="D244" s="163" t="s">
        <v>24</v>
      </c>
      <c r="E244" s="164">
        <v>221550</v>
      </c>
      <c r="F244" s="163" t="s">
        <v>73</v>
      </c>
      <c r="G244" s="168" t="s">
        <v>284</v>
      </c>
    </row>
    <row r="245" spans="1:7" ht="12" customHeight="1" x14ac:dyDescent="0.3">
      <c r="A245" s="167">
        <v>242</v>
      </c>
      <c r="B245" s="162">
        <v>44189</v>
      </c>
      <c r="C245" s="163" t="s">
        <v>72</v>
      </c>
      <c r="D245" s="163" t="s">
        <v>24</v>
      </c>
      <c r="E245" s="164">
        <v>18759650</v>
      </c>
      <c r="F245" s="163" t="s">
        <v>73</v>
      </c>
      <c r="G245" s="168" t="s">
        <v>285</v>
      </c>
    </row>
    <row r="246" spans="1:7" ht="12" customHeight="1" x14ac:dyDescent="0.3">
      <c r="A246" s="165">
        <v>243</v>
      </c>
      <c r="B246" s="162">
        <v>44195</v>
      </c>
      <c r="C246" s="163" t="s">
        <v>72</v>
      </c>
      <c r="D246" s="163" t="s">
        <v>24</v>
      </c>
      <c r="E246" s="164">
        <v>877360</v>
      </c>
      <c r="F246" s="163" t="s">
        <v>73</v>
      </c>
      <c r="G246" s="168" t="s">
        <v>181</v>
      </c>
    </row>
    <row r="247" spans="1:7" ht="12" customHeight="1" x14ac:dyDescent="0.3">
      <c r="A247" s="167">
        <v>244</v>
      </c>
      <c r="B247" s="162">
        <v>44195</v>
      </c>
      <c r="C247" s="163" t="s">
        <v>72</v>
      </c>
      <c r="D247" s="163" t="s">
        <v>24</v>
      </c>
      <c r="E247" s="164">
        <v>74700</v>
      </c>
      <c r="F247" s="163" t="s">
        <v>73</v>
      </c>
      <c r="G247" s="168" t="s">
        <v>232</v>
      </c>
    </row>
    <row r="248" spans="1:7" ht="12" customHeight="1" x14ac:dyDescent="0.3">
      <c r="A248" s="167">
        <v>245</v>
      </c>
      <c r="B248" s="162">
        <v>44195</v>
      </c>
      <c r="C248" s="163" t="s">
        <v>72</v>
      </c>
      <c r="D248" s="163" t="s">
        <v>24</v>
      </c>
      <c r="E248" s="164">
        <v>8853273</v>
      </c>
      <c r="F248" s="163" t="s">
        <v>73</v>
      </c>
      <c r="G248" s="168" t="s">
        <v>286</v>
      </c>
    </row>
    <row r="249" spans="1:7" ht="12" customHeight="1" x14ac:dyDescent="0.3">
      <c r="A249" s="165">
        <v>246</v>
      </c>
      <c r="B249" s="162">
        <v>44196</v>
      </c>
      <c r="C249" s="163" t="s">
        <v>72</v>
      </c>
      <c r="D249" s="163" t="s">
        <v>24</v>
      </c>
      <c r="E249" s="164">
        <v>22622160</v>
      </c>
      <c r="F249" s="163" t="s">
        <v>73</v>
      </c>
      <c r="G249" s="168" t="s">
        <v>287</v>
      </c>
    </row>
    <row r="250" spans="1:7" ht="12" customHeight="1" x14ac:dyDescent="0.3">
      <c r="A250" s="167">
        <v>247</v>
      </c>
      <c r="B250" s="162">
        <v>44196</v>
      </c>
      <c r="C250" s="163" t="s">
        <v>72</v>
      </c>
      <c r="D250" s="163" t="s">
        <v>24</v>
      </c>
      <c r="E250" s="164">
        <v>19700100</v>
      </c>
      <c r="F250" s="163" t="s">
        <v>73</v>
      </c>
      <c r="G250" s="168" t="s">
        <v>288</v>
      </c>
    </row>
    <row r="251" spans="1:7" ht="12" customHeight="1" x14ac:dyDescent="0.3">
      <c r="A251" s="167">
        <v>248</v>
      </c>
      <c r="B251" s="162">
        <v>44196</v>
      </c>
      <c r="C251" s="163" t="s">
        <v>72</v>
      </c>
      <c r="D251" s="163" t="s">
        <v>24</v>
      </c>
      <c r="E251" s="164">
        <v>7630603</v>
      </c>
      <c r="F251" s="163" t="s">
        <v>73</v>
      </c>
      <c r="G251" s="168" t="s">
        <v>258</v>
      </c>
    </row>
    <row r="252" spans="1:7" ht="12" customHeight="1" x14ac:dyDescent="0.3">
      <c r="A252" s="165">
        <v>249</v>
      </c>
      <c r="B252" s="162">
        <v>44196</v>
      </c>
      <c r="C252" s="163" t="s">
        <v>72</v>
      </c>
      <c r="D252" s="163" t="s">
        <v>24</v>
      </c>
      <c r="E252" s="164">
        <v>840000</v>
      </c>
      <c r="F252" s="163" t="s">
        <v>73</v>
      </c>
      <c r="G252" s="168" t="s">
        <v>289</v>
      </c>
    </row>
    <row r="253" spans="1:7" ht="12" customHeight="1" x14ac:dyDescent="0.3">
      <c r="A253" s="167">
        <v>250</v>
      </c>
      <c r="B253" s="162">
        <v>44196</v>
      </c>
      <c r="C253" s="163" t="s">
        <v>72</v>
      </c>
      <c r="D253" s="163" t="s">
        <v>24</v>
      </c>
      <c r="E253" s="164">
        <v>25549</v>
      </c>
      <c r="F253" s="163" t="s">
        <v>73</v>
      </c>
      <c r="G253" s="168" t="s">
        <v>290</v>
      </c>
    </row>
    <row r="254" spans="1:7" ht="12" customHeight="1" x14ac:dyDescent="0.3">
      <c r="A254" s="167">
        <v>251</v>
      </c>
      <c r="B254" s="162">
        <v>44196</v>
      </c>
      <c r="C254" s="163" t="s">
        <v>72</v>
      </c>
      <c r="D254" s="163" t="s">
        <v>24</v>
      </c>
      <c r="E254" s="164">
        <v>27187440</v>
      </c>
      <c r="F254" s="163" t="s">
        <v>73</v>
      </c>
      <c r="G254" s="168" t="s">
        <v>291</v>
      </c>
    </row>
    <row r="255" spans="1:7" ht="12" customHeight="1" x14ac:dyDescent="0.3">
      <c r="A255" s="165">
        <v>252</v>
      </c>
      <c r="B255" s="162">
        <v>44196</v>
      </c>
      <c r="C255" s="163" t="s">
        <v>72</v>
      </c>
      <c r="D255" s="163" t="s">
        <v>24</v>
      </c>
      <c r="E255" s="164">
        <v>245000</v>
      </c>
      <c r="F255" s="163" t="s">
        <v>73</v>
      </c>
      <c r="G255" s="168" t="s">
        <v>292</v>
      </c>
    </row>
    <row r="256" spans="1:7" ht="12" customHeight="1" x14ac:dyDescent="0.3">
      <c r="A256" s="167">
        <v>253</v>
      </c>
      <c r="B256" s="162">
        <v>44196</v>
      </c>
      <c r="C256" s="163" t="s">
        <v>72</v>
      </c>
      <c r="D256" s="163" t="s">
        <v>24</v>
      </c>
      <c r="E256" s="164">
        <v>140388354</v>
      </c>
      <c r="F256" s="163" t="s">
        <v>73</v>
      </c>
      <c r="G256" s="168" t="s">
        <v>85</v>
      </c>
    </row>
    <row r="257" spans="1:7" ht="12" customHeight="1" x14ac:dyDescent="0.3">
      <c r="A257" s="167">
        <v>254</v>
      </c>
      <c r="B257" s="162">
        <v>44196</v>
      </c>
      <c r="C257" s="163" t="s">
        <v>72</v>
      </c>
      <c r="D257" s="163" t="s">
        <v>24</v>
      </c>
      <c r="E257" s="164">
        <v>48812</v>
      </c>
      <c r="F257" s="163" t="s">
        <v>73</v>
      </c>
      <c r="G257" s="168" t="s">
        <v>293</v>
      </c>
    </row>
    <row r="258" spans="1:7" ht="12" customHeight="1" x14ac:dyDescent="0.3">
      <c r="A258" s="165">
        <v>255</v>
      </c>
      <c r="B258" s="162">
        <v>44196</v>
      </c>
      <c r="C258" s="163" t="s">
        <v>72</v>
      </c>
      <c r="D258" s="163" t="s">
        <v>24</v>
      </c>
      <c r="E258" s="164">
        <v>-48812</v>
      </c>
      <c r="F258" s="163" t="s">
        <v>73</v>
      </c>
      <c r="G258" s="168" t="s">
        <v>293</v>
      </c>
    </row>
    <row r="259" spans="1:7" ht="12" customHeight="1" thickBot="1" x14ac:dyDescent="0.35">
      <c r="A259" s="228">
        <v>256</v>
      </c>
      <c r="B259" s="173">
        <v>44196</v>
      </c>
      <c r="C259" s="174" t="s">
        <v>72</v>
      </c>
      <c r="D259" s="174" t="s">
        <v>24</v>
      </c>
      <c r="E259" s="175">
        <v>4900000</v>
      </c>
      <c r="F259" s="174" t="s">
        <v>73</v>
      </c>
      <c r="G259" s="176" t="s">
        <v>289</v>
      </c>
    </row>
    <row r="260" spans="1:7" ht="18" thickTop="1" thickBot="1" x14ac:dyDescent="0.35">
      <c r="A260" s="317" t="s">
        <v>52</v>
      </c>
      <c r="B260" s="318"/>
      <c r="C260" s="318"/>
      <c r="D260" s="318"/>
      <c r="E260" s="318"/>
      <c r="F260" s="319"/>
      <c r="G260" s="172">
        <f>SUM(E4:E259)</f>
        <v>2800381583</v>
      </c>
    </row>
  </sheetData>
  <sortState ref="B4:G365">
    <sortCondition ref="B4:B365"/>
  </sortState>
  <mergeCells count="2">
    <mergeCell ref="A260:F260"/>
    <mergeCell ref="A1:G1"/>
  </mergeCells>
  <phoneticPr fontId="9" type="noConversion"/>
  <pageMargins left="0.36" right="0.17" top="0.75" bottom="0.39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A2" sqref="A2"/>
    </sheetView>
  </sheetViews>
  <sheetFormatPr defaultRowHeight="16.5" x14ac:dyDescent="0.3"/>
  <cols>
    <col min="2" max="3" width="20.625" customWidth="1"/>
    <col min="4" max="4" width="55.875" customWidth="1"/>
    <col min="5" max="5" width="20.625" customWidth="1"/>
  </cols>
  <sheetData>
    <row r="1" spans="1:5" ht="39" x14ac:dyDescent="0.65">
      <c r="A1" s="279" t="s">
        <v>295</v>
      </c>
      <c r="B1" s="279"/>
      <c r="C1" s="279"/>
      <c r="D1" s="279"/>
      <c r="E1" s="279"/>
    </row>
    <row r="2" spans="1:5" ht="39.950000000000003" customHeight="1" thickBot="1" x14ac:dyDescent="0.35">
      <c r="E2" s="139" t="s">
        <v>65</v>
      </c>
    </row>
    <row r="3" spans="1:5" s="138" customFormat="1" ht="39.950000000000003" customHeight="1" x14ac:dyDescent="0.3">
      <c r="A3" s="236" t="s">
        <v>49</v>
      </c>
      <c r="B3" s="237" t="s">
        <v>0</v>
      </c>
      <c r="C3" s="237" t="s">
        <v>50</v>
      </c>
      <c r="D3" s="237" t="s">
        <v>64</v>
      </c>
      <c r="E3" s="238" t="s">
        <v>51</v>
      </c>
    </row>
    <row r="4" spans="1:5" s="138" customFormat="1" ht="92.25" customHeight="1" x14ac:dyDescent="0.3">
      <c r="A4" s="239">
        <v>1</v>
      </c>
      <c r="B4" s="240" t="s">
        <v>98</v>
      </c>
      <c r="C4" s="241">
        <v>143859</v>
      </c>
      <c r="D4" s="242" t="s">
        <v>321</v>
      </c>
      <c r="E4" s="243"/>
    </row>
    <row r="5" spans="1:5" s="138" customFormat="1" ht="37.5" customHeight="1" x14ac:dyDescent="0.3">
      <c r="A5" s="323">
        <v>2</v>
      </c>
      <c r="B5" s="326" t="s">
        <v>99</v>
      </c>
      <c r="C5" s="329">
        <v>36725</v>
      </c>
      <c r="D5" s="254" t="s">
        <v>322</v>
      </c>
      <c r="E5" s="266"/>
    </row>
    <row r="6" spans="1:5" s="138" customFormat="1" ht="84.75" customHeight="1" x14ac:dyDescent="0.3">
      <c r="A6" s="324"/>
      <c r="B6" s="327"/>
      <c r="C6" s="330"/>
      <c r="D6" s="255" t="s">
        <v>323</v>
      </c>
      <c r="E6" s="267"/>
    </row>
    <row r="7" spans="1:5" s="138" customFormat="1" ht="33" x14ac:dyDescent="0.3">
      <c r="A7" s="324"/>
      <c r="B7" s="327"/>
      <c r="C7" s="330"/>
      <c r="D7" s="255" t="s">
        <v>324</v>
      </c>
      <c r="E7" s="267"/>
    </row>
    <row r="8" spans="1:5" s="138" customFormat="1" ht="49.5" x14ac:dyDescent="0.3">
      <c r="A8" s="324"/>
      <c r="B8" s="327"/>
      <c r="C8" s="330"/>
      <c r="D8" s="264" t="s">
        <v>325</v>
      </c>
      <c r="E8" s="267"/>
    </row>
    <row r="9" spans="1:5" s="138" customFormat="1" ht="22.5" customHeight="1" x14ac:dyDescent="0.3">
      <c r="A9" s="325"/>
      <c r="B9" s="328"/>
      <c r="C9" s="331"/>
      <c r="D9" s="253" t="s">
        <v>326</v>
      </c>
      <c r="E9" s="265"/>
    </row>
    <row r="10" spans="1:5" s="138" customFormat="1" ht="30" customHeight="1" x14ac:dyDescent="0.3">
      <c r="A10" s="244">
        <v>3</v>
      </c>
      <c r="B10" s="245" t="s">
        <v>100</v>
      </c>
      <c r="C10" s="246">
        <v>15062</v>
      </c>
      <c r="D10" s="248" t="s">
        <v>298</v>
      </c>
      <c r="E10" s="247"/>
    </row>
    <row r="11" spans="1:5" s="138" customFormat="1" ht="30" customHeight="1" x14ac:dyDescent="0.3">
      <c r="A11" s="244">
        <v>4</v>
      </c>
      <c r="B11" s="245" t="s">
        <v>101</v>
      </c>
      <c r="C11" s="246">
        <v>16564</v>
      </c>
      <c r="D11" s="249" t="s">
        <v>299</v>
      </c>
      <c r="E11" s="247"/>
    </row>
    <row r="12" spans="1:5" s="138" customFormat="1" ht="39.950000000000003" customHeight="1" thickBot="1" x14ac:dyDescent="0.35">
      <c r="A12" s="321" t="s">
        <v>97</v>
      </c>
      <c r="B12" s="322"/>
      <c r="C12" s="250">
        <f>SUM(C4:C11)</f>
        <v>212210</v>
      </c>
      <c r="D12" s="251"/>
      <c r="E12" s="252"/>
    </row>
    <row r="13" spans="1:5" ht="16.5" customHeight="1" x14ac:dyDescent="0.3"/>
    <row r="15" spans="1:5" x14ac:dyDescent="0.3">
      <c r="C15" s="25"/>
      <c r="D15" s="25"/>
    </row>
    <row r="16" spans="1:5" ht="54.75" customHeight="1" x14ac:dyDescent="0.3">
      <c r="C16" s="25"/>
      <c r="D16" s="25"/>
    </row>
    <row r="17" spans="3:4" x14ac:dyDescent="0.3">
      <c r="C17" s="25"/>
      <c r="D17" s="25"/>
    </row>
  </sheetData>
  <mergeCells count="5">
    <mergeCell ref="A1:E1"/>
    <mergeCell ref="A12:B12"/>
    <mergeCell ref="A5:A9"/>
    <mergeCell ref="B5:B9"/>
    <mergeCell ref="C5:C9"/>
  </mergeCells>
  <phoneticPr fontId="9" type="noConversion"/>
  <pageMargins left="1.1399999999999999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zoomScale="80" zoomScaleNormal="80" workbookViewId="0">
      <selection activeCell="K9" sqref="K9"/>
    </sheetView>
  </sheetViews>
  <sheetFormatPr defaultColWidth="9" defaultRowHeight="16.5" x14ac:dyDescent="0.3"/>
  <cols>
    <col min="1" max="1" width="4.625" style="177" customWidth="1"/>
    <col min="2" max="3" width="20.625" style="177" customWidth="1"/>
    <col min="4" max="4" width="46.75" style="177" customWidth="1"/>
    <col min="5" max="5" width="20.625" style="177" customWidth="1"/>
    <col min="6" max="6" width="16.25" style="177" customWidth="1"/>
    <col min="7" max="7" width="12.75" style="178" bestFit="1" customWidth="1"/>
    <col min="8" max="8" width="22.375" style="177" customWidth="1"/>
    <col min="9" max="16384" width="9" style="177"/>
  </cols>
  <sheetData>
    <row r="1" spans="1:5" ht="39" x14ac:dyDescent="0.3">
      <c r="A1" s="332" t="s">
        <v>297</v>
      </c>
      <c r="B1" s="332"/>
      <c r="C1" s="332"/>
      <c r="D1" s="332"/>
      <c r="E1" s="332"/>
    </row>
    <row r="2" spans="1:5" ht="24.75" customHeight="1" thickBot="1" x14ac:dyDescent="0.35">
      <c r="E2" s="184" t="s">
        <v>65</v>
      </c>
    </row>
    <row r="3" spans="1:5" ht="30" customHeight="1" x14ac:dyDescent="0.3">
      <c r="A3" s="183" t="s">
        <v>49</v>
      </c>
      <c r="B3" s="260" t="s">
        <v>0</v>
      </c>
      <c r="C3" s="182" t="s">
        <v>50</v>
      </c>
      <c r="D3" s="182" t="s">
        <v>64</v>
      </c>
      <c r="E3" s="181" t="s">
        <v>51</v>
      </c>
    </row>
    <row r="4" spans="1:5" ht="26.1" customHeight="1" x14ac:dyDescent="0.3">
      <c r="A4" s="180">
        <v>1</v>
      </c>
      <c r="B4" s="335" t="s">
        <v>300</v>
      </c>
      <c r="C4" s="338">
        <v>2532181</v>
      </c>
      <c r="D4" s="185" t="s">
        <v>301</v>
      </c>
      <c r="E4" s="269"/>
    </row>
    <row r="5" spans="1:5" ht="26.1" customHeight="1" x14ac:dyDescent="0.3">
      <c r="A5" s="179">
        <v>2</v>
      </c>
      <c r="B5" s="336"/>
      <c r="C5" s="339"/>
      <c r="D5" s="256" t="s">
        <v>302</v>
      </c>
      <c r="E5" s="270"/>
    </row>
    <row r="6" spans="1:5" ht="26.1" customHeight="1" x14ac:dyDescent="0.3">
      <c r="A6" s="179">
        <v>3</v>
      </c>
      <c r="B6" s="336"/>
      <c r="C6" s="339"/>
      <c r="D6" s="257" t="s">
        <v>303</v>
      </c>
      <c r="E6" s="270"/>
    </row>
    <row r="7" spans="1:5" ht="26.1" customHeight="1" x14ac:dyDescent="0.3">
      <c r="A7" s="179">
        <v>4</v>
      </c>
      <c r="B7" s="336"/>
      <c r="C7" s="339"/>
      <c r="D7" s="257" t="s">
        <v>304</v>
      </c>
      <c r="E7" s="270"/>
    </row>
    <row r="8" spans="1:5" ht="26.1" customHeight="1" x14ac:dyDescent="0.3">
      <c r="A8" s="179">
        <v>5</v>
      </c>
      <c r="B8" s="336"/>
      <c r="C8" s="339"/>
      <c r="D8" s="256" t="s">
        <v>305</v>
      </c>
      <c r="E8" s="270"/>
    </row>
    <row r="9" spans="1:5" ht="26.1" customHeight="1" x14ac:dyDescent="0.3">
      <c r="A9" s="179">
        <v>6</v>
      </c>
      <c r="B9" s="336"/>
      <c r="C9" s="339"/>
      <c r="D9" s="258" t="s">
        <v>306</v>
      </c>
      <c r="E9" s="270"/>
    </row>
    <row r="10" spans="1:5" ht="26.1" customHeight="1" x14ac:dyDescent="0.3">
      <c r="A10" s="179">
        <v>7</v>
      </c>
      <c r="B10" s="336"/>
      <c r="C10" s="339"/>
      <c r="D10" s="258" t="s">
        <v>307</v>
      </c>
      <c r="E10" s="270"/>
    </row>
    <row r="11" spans="1:5" ht="26.1" customHeight="1" x14ac:dyDescent="0.3">
      <c r="A11" s="179">
        <v>8</v>
      </c>
      <c r="B11" s="336"/>
      <c r="C11" s="339"/>
      <c r="D11" s="258" t="s">
        <v>308</v>
      </c>
      <c r="E11" s="270"/>
    </row>
    <row r="12" spans="1:5" ht="26.1" customHeight="1" x14ac:dyDescent="0.3">
      <c r="A12" s="179">
        <v>9</v>
      </c>
      <c r="B12" s="336"/>
      <c r="C12" s="339"/>
      <c r="D12" s="258" t="s">
        <v>313</v>
      </c>
      <c r="E12" s="270"/>
    </row>
    <row r="13" spans="1:5" ht="26.1" customHeight="1" x14ac:dyDescent="0.3">
      <c r="A13" s="179">
        <v>10</v>
      </c>
      <c r="B13" s="336"/>
      <c r="C13" s="339"/>
      <c r="D13" s="258" t="s">
        <v>312</v>
      </c>
      <c r="E13" s="270"/>
    </row>
    <row r="14" spans="1:5" ht="26.1" customHeight="1" x14ac:dyDescent="0.3">
      <c r="A14" s="179">
        <v>11</v>
      </c>
      <c r="B14" s="336"/>
      <c r="C14" s="339"/>
      <c r="D14" s="258" t="s">
        <v>309</v>
      </c>
      <c r="E14" s="270"/>
    </row>
    <row r="15" spans="1:5" ht="26.1" customHeight="1" x14ac:dyDescent="0.3">
      <c r="A15" s="179">
        <v>12</v>
      </c>
      <c r="B15" s="336"/>
      <c r="C15" s="339"/>
      <c r="D15" s="258" t="s">
        <v>310</v>
      </c>
      <c r="E15" s="270"/>
    </row>
    <row r="16" spans="1:5" ht="26.1" customHeight="1" thickBot="1" x14ac:dyDescent="0.35">
      <c r="A16" s="235">
        <v>13</v>
      </c>
      <c r="B16" s="337"/>
      <c r="C16" s="340"/>
      <c r="D16" s="259" t="s">
        <v>311</v>
      </c>
      <c r="E16" s="268"/>
    </row>
    <row r="17" spans="1:5" ht="30" customHeight="1" thickTop="1" thickBot="1" x14ac:dyDescent="0.35">
      <c r="A17" s="333" t="s">
        <v>97</v>
      </c>
      <c r="B17" s="334"/>
      <c r="C17" s="261">
        <f>SUM(C4:C16)</f>
        <v>2532181</v>
      </c>
      <c r="D17" s="262"/>
      <c r="E17" s="263"/>
    </row>
  </sheetData>
  <mergeCells count="4">
    <mergeCell ref="A1:E1"/>
    <mergeCell ref="A17:B17"/>
    <mergeCell ref="B4:B16"/>
    <mergeCell ref="C4:C16"/>
  </mergeCells>
  <phoneticPr fontId="9" type="noConversion"/>
  <pageMargins left="0.88" right="0.28000000000000003" top="0.77" bottom="0.27" header="0.3" footer="0.17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80" zoomScaleNormal="80" workbookViewId="0">
      <selection activeCell="A2" sqref="A2"/>
    </sheetView>
  </sheetViews>
  <sheetFormatPr defaultRowHeight="16.5" x14ac:dyDescent="0.3"/>
  <cols>
    <col min="1" max="4" width="16.625" style="140" customWidth="1"/>
    <col min="5" max="5" width="35.75" style="140" customWidth="1"/>
    <col min="6" max="6" width="16.625" style="140" customWidth="1"/>
    <col min="7" max="7" width="9" style="140"/>
    <col min="8" max="8" width="29.5" style="140" bestFit="1" customWidth="1"/>
    <col min="9" max="16384" width="9" style="140"/>
  </cols>
  <sheetData>
    <row r="1" spans="1:8" ht="39" x14ac:dyDescent="0.65">
      <c r="A1" s="320" t="s">
        <v>296</v>
      </c>
      <c r="B1" s="320"/>
      <c r="C1" s="320"/>
      <c r="D1" s="320"/>
      <c r="E1" s="320"/>
      <c r="F1" s="320"/>
      <c r="G1" s="93"/>
      <c r="H1" s="93"/>
    </row>
    <row r="2" spans="1:8" ht="18" customHeight="1" x14ac:dyDescent="0.65">
      <c r="A2" s="187"/>
      <c r="C2" s="187"/>
      <c r="D2" s="187"/>
      <c r="E2" s="187"/>
      <c r="F2" s="187"/>
      <c r="G2" s="93"/>
      <c r="H2" s="93"/>
    </row>
    <row r="3" spans="1:8" ht="18" customHeight="1" thickBot="1" x14ac:dyDescent="0.35">
      <c r="B3" s="141"/>
      <c r="C3" s="141"/>
      <c r="D3" s="141"/>
      <c r="E3" s="141"/>
      <c r="F3" s="142" t="s">
        <v>86</v>
      </c>
      <c r="G3" s="94"/>
      <c r="H3" s="94"/>
    </row>
    <row r="4" spans="1:8" ht="18" customHeight="1" x14ac:dyDescent="0.3">
      <c r="A4" s="348" t="s">
        <v>87</v>
      </c>
      <c r="B4" s="349"/>
      <c r="C4" s="350"/>
      <c r="D4" s="343" t="s">
        <v>5</v>
      </c>
      <c r="E4" s="343" t="s">
        <v>88</v>
      </c>
      <c r="F4" s="341" t="s">
        <v>89</v>
      </c>
      <c r="G4" s="95"/>
      <c r="H4" s="95"/>
    </row>
    <row r="5" spans="1:8" ht="18" customHeight="1" thickBot="1" x14ac:dyDescent="0.35">
      <c r="A5" s="151" t="s">
        <v>90</v>
      </c>
      <c r="B5" s="143" t="s">
        <v>7</v>
      </c>
      <c r="C5" s="143" t="s">
        <v>8</v>
      </c>
      <c r="D5" s="344"/>
      <c r="E5" s="344"/>
      <c r="F5" s="342"/>
      <c r="G5" s="96"/>
      <c r="H5" s="96"/>
    </row>
    <row r="6" spans="1:8" ht="54" customHeight="1" thickTop="1" x14ac:dyDescent="0.3">
      <c r="A6" s="351" t="s">
        <v>91</v>
      </c>
      <c r="B6" s="283" t="s">
        <v>92</v>
      </c>
      <c r="C6" s="231" t="s">
        <v>16</v>
      </c>
      <c r="D6" s="232">
        <v>656</v>
      </c>
      <c r="E6" s="233" t="s">
        <v>314</v>
      </c>
      <c r="F6" s="234"/>
      <c r="G6" s="96"/>
      <c r="H6" s="96"/>
    </row>
    <row r="7" spans="1:8" ht="18" customHeight="1" x14ac:dyDescent="0.3">
      <c r="A7" s="352"/>
      <c r="B7" s="282"/>
      <c r="C7" s="186" t="s">
        <v>93</v>
      </c>
      <c r="D7" s="145">
        <f>SUM(D6)</f>
        <v>656</v>
      </c>
      <c r="E7" s="189"/>
      <c r="F7" s="152"/>
      <c r="G7" s="96"/>
      <c r="H7" s="96"/>
    </row>
    <row r="8" spans="1:8" ht="18" customHeight="1" x14ac:dyDescent="0.3">
      <c r="A8" s="352"/>
      <c r="B8" s="280" t="s">
        <v>94</v>
      </c>
      <c r="C8" s="147" t="s">
        <v>17</v>
      </c>
      <c r="D8" s="105">
        <v>1194</v>
      </c>
      <c r="E8" s="190" t="s">
        <v>315</v>
      </c>
      <c r="F8" s="41"/>
      <c r="G8" s="96"/>
      <c r="H8" s="96"/>
    </row>
    <row r="9" spans="1:8" ht="203.25" customHeight="1" x14ac:dyDescent="0.3">
      <c r="A9" s="352"/>
      <c r="B9" s="281"/>
      <c r="C9" s="146" t="s">
        <v>18</v>
      </c>
      <c r="D9" s="112">
        <v>35838</v>
      </c>
      <c r="E9" s="191" t="s">
        <v>319</v>
      </c>
      <c r="F9" s="43"/>
      <c r="G9" s="96"/>
      <c r="H9" s="96"/>
    </row>
    <row r="10" spans="1:8" ht="18" customHeight="1" x14ac:dyDescent="0.3">
      <c r="A10" s="352"/>
      <c r="B10" s="281"/>
      <c r="C10" s="146" t="s">
        <v>19</v>
      </c>
      <c r="D10" s="112">
        <v>8295</v>
      </c>
      <c r="E10" s="191" t="s">
        <v>316</v>
      </c>
      <c r="F10" s="43"/>
      <c r="G10" s="96"/>
      <c r="H10" s="96"/>
    </row>
    <row r="11" spans="1:8" ht="18" customHeight="1" x14ac:dyDescent="0.3">
      <c r="A11" s="352"/>
      <c r="B11" s="281"/>
      <c r="C11" s="148" t="s">
        <v>20</v>
      </c>
      <c r="D11" s="110">
        <v>9149</v>
      </c>
      <c r="E11" s="188" t="s">
        <v>317</v>
      </c>
      <c r="F11" s="46"/>
      <c r="G11" s="96"/>
      <c r="H11" s="96"/>
    </row>
    <row r="12" spans="1:8" ht="18" customHeight="1" x14ac:dyDescent="0.3">
      <c r="A12" s="353"/>
      <c r="B12" s="282"/>
      <c r="C12" s="186" t="s">
        <v>93</v>
      </c>
      <c r="D12" s="145">
        <f>SUM(D8:D11)</f>
        <v>54476</v>
      </c>
      <c r="E12" s="189"/>
      <c r="F12" s="152"/>
      <c r="G12" s="96"/>
      <c r="H12" s="96"/>
    </row>
    <row r="13" spans="1:8" ht="18" customHeight="1" x14ac:dyDescent="0.3">
      <c r="A13" s="153" t="s">
        <v>95</v>
      </c>
      <c r="B13" s="144" t="s">
        <v>95</v>
      </c>
      <c r="C13" s="144" t="s">
        <v>21</v>
      </c>
      <c r="D13" s="149">
        <v>54</v>
      </c>
      <c r="E13" s="192" t="s">
        <v>318</v>
      </c>
      <c r="F13" s="154"/>
      <c r="G13" s="93"/>
      <c r="H13" s="93"/>
    </row>
    <row r="14" spans="1:8" ht="18" customHeight="1" thickBot="1" x14ac:dyDescent="0.35">
      <c r="A14" s="153" t="s">
        <v>96</v>
      </c>
      <c r="B14" s="144" t="s">
        <v>96</v>
      </c>
      <c r="C14" s="144" t="s">
        <v>22</v>
      </c>
      <c r="D14" s="150">
        <v>858</v>
      </c>
      <c r="E14" s="229" t="s">
        <v>320</v>
      </c>
      <c r="F14" s="230"/>
    </row>
    <row r="15" spans="1:8" ht="18" customHeight="1" thickTop="1" thickBot="1" x14ac:dyDescent="0.35">
      <c r="A15" s="345" t="s">
        <v>97</v>
      </c>
      <c r="B15" s="346"/>
      <c r="C15" s="347"/>
      <c r="D15" s="155">
        <f>SUM(D13:D14,D12,D7)</f>
        <v>56044</v>
      </c>
      <c r="E15" s="193"/>
      <c r="F15" s="156"/>
    </row>
    <row r="16" spans="1:8" x14ac:dyDescent="0.3">
      <c r="D16" s="157"/>
    </row>
  </sheetData>
  <mergeCells count="9">
    <mergeCell ref="A1:F1"/>
    <mergeCell ref="F4:F5"/>
    <mergeCell ref="E4:E5"/>
    <mergeCell ref="D4:D5"/>
    <mergeCell ref="A15:C15"/>
    <mergeCell ref="A4:C4"/>
    <mergeCell ref="A6:A12"/>
    <mergeCell ref="B8:B12"/>
    <mergeCell ref="B6:B7"/>
  </mergeCells>
  <phoneticPr fontId="9" type="noConversion"/>
  <pageMargins left="0.63" right="0.17" top="0.51" bottom="0.3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5</vt:i4>
      </vt:variant>
    </vt:vector>
  </HeadingPairs>
  <TitlesOfParts>
    <vt:vector size="12" baseType="lpstr">
      <vt:lpstr>1.세입세출결산서-아돌</vt:lpstr>
      <vt:lpstr>1-1.세입결산서-아돌</vt:lpstr>
      <vt:lpstr>1-2.세출결산서</vt:lpstr>
      <vt:lpstr>2.정부보조금명세서</vt:lpstr>
      <vt:lpstr>3.인건비명세서</vt:lpstr>
      <vt:lpstr>4.사업비명세서</vt:lpstr>
      <vt:lpstr>5.기타비용명세서</vt:lpstr>
      <vt:lpstr>'1.세입세출결산서-아돌'!Print_Area</vt:lpstr>
      <vt:lpstr>'1-1.세입결산서-아돌'!Print_Area</vt:lpstr>
      <vt:lpstr>'1-2.세출결산서'!Print_Area</vt:lpstr>
      <vt:lpstr>'3.인건비명세서'!Print_Area</vt:lpstr>
      <vt:lpstr>'5.기타비용명세서'!Print_Area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2021-06-25T00:59:41Z</dcterms:modified>
</cp:coreProperties>
</file>