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건강가정다문화가족지원센터\1. 운영\10. 예산보고\2021\"/>
    </mc:Choice>
  </mc:AlternateContent>
  <bookViews>
    <workbookView xWindow="-120" yWindow="-120" windowWidth="29040" windowHeight="15840" activeTab="1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세입명세서!$A$6:$G$27</definedName>
    <definedName name="_xlnm._FilterDatabase" localSheetId="1" hidden="1">세출명세서!$A$6:$G$38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G24" i="11" l="1"/>
  <c r="G35" i="11" l="1"/>
  <c r="G31" i="11"/>
  <c r="G30" i="11"/>
  <c r="G29" i="11"/>
  <c r="G25" i="11"/>
  <c r="G21" i="11"/>
  <c r="G20" i="11"/>
  <c r="G19" i="11"/>
  <c r="G18" i="11"/>
  <c r="G17" i="11"/>
  <c r="G16" i="11"/>
  <c r="G14" i="11"/>
  <c r="G13" i="11"/>
  <c r="G11" i="11"/>
  <c r="G10" i="11"/>
  <c r="G9" i="11"/>
  <c r="G8" i="11"/>
  <c r="G7" i="11"/>
  <c r="E32" i="11" l="1"/>
  <c r="E33" i="11" s="1"/>
  <c r="F31" i="11"/>
  <c r="F30" i="11"/>
  <c r="D32" i="11" l="1"/>
  <c r="D33" i="11" s="1"/>
  <c r="D22" i="11"/>
  <c r="F35" i="11"/>
  <c r="F34" i="11"/>
  <c r="F29" i="11"/>
  <c r="F32" i="11" s="1"/>
  <c r="F33" i="11" s="1"/>
  <c r="F26" i="11"/>
  <c r="F25" i="11"/>
  <c r="F24" i="11"/>
  <c r="F21" i="11"/>
  <c r="F20" i="11"/>
  <c r="F19" i="11"/>
  <c r="F18" i="11"/>
  <c r="F17" i="11"/>
  <c r="F16" i="11"/>
  <c r="F14" i="11"/>
  <c r="F13" i="11"/>
  <c r="E36" i="11"/>
  <c r="E37" i="11" s="1"/>
  <c r="D36" i="11"/>
  <c r="D37" i="11" s="1"/>
  <c r="E27" i="11"/>
  <c r="E28" i="11" s="1"/>
  <c r="D27" i="11"/>
  <c r="D28" i="11" s="1"/>
  <c r="E22" i="11"/>
  <c r="E15" i="11"/>
  <c r="D15" i="11"/>
  <c r="E12" i="11"/>
  <c r="E23" i="11" s="1"/>
  <c r="D12" i="11"/>
  <c r="F27" i="10"/>
  <c r="F25" i="10"/>
  <c r="F26" i="10" s="1"/>
  <c r="F21" i="10"/>
  <c r="F22" i="10" s="1"/>
  <c r="F17" i="10"/>
  <c r="F18" i="10" s="1"/>
  <c r="F14" i="10"/>
  <c r="F13" i="10"/>
  <c r="F10" i="10"/>
  <c r="F11" i="10" s="1"/>
  <c r="F8" i="11"/>
  <c r="F9" i="11"/>
  <c r="F10" i="11"/>
  <c r="F11" i="11"/>
  <c r="F7" i="11"/>
  <c r="G20" i="10"/>
  <c r="G19" i="10"/>
  <c r="G24" i="10"/>
  <c r="G23" i="10"/>
  <c r="G12" i="10"/>
  <c r="G16" i="10"/>
  <c r="G15" i="10"/>
  <c r="G9" i="10"/>
  <c r="G8" i="10"/>
  <c r="G7" i="10"/>
  <c r="E25" i="10"/>
  <c r="E26" i="10" s="1"/>
  <c r="D26" i="10"/>
  <c r="D25" i="10"/>
  <c r="E21" i="10"/>
  <c r="E22" i="10" s="1"/>
  <c r="D21" i="10"/>
  <c r="F24" i="10"/>
  <c r="F20" i="10"/>
  <c r="F15" i="11" l="1"/>
  <c r="F27" i="11"/>
  <c r="F28" i="11" s="1"/>
  <c r="F22" i="11"/>
  <c r="F36" i="11"/>
  <c r="F37" i="11" s="1"/>
  <c r="D23" i="11"/>
  <c r="D38" i="11" s="1"/>
  <c r="F12" i="11"/>
  <c r="F23" i="11"/>
  <c r="F38" i="11" s="1"/>
  <c r="E38" i="11"/>
  <c r="D22" i="10" l="1"/>
  <c r="E17" i="10"/>
  <c r="E18" i="10" s="1"/>
  <c r="D17" i="10"/>
  <c r="D18" i="10" s="1"/>
  <c r="E13" i="10"/>
  <c r="E14" i="10" s="1"/>
  <c r="D13" i="10"/>
  <c r="D14" i="10" s="1"/>
  <c r="E10" i="10"/>
  <c r="E11" i="10" s="1"/>
  <c r="D10" i="10"/>
  <c r="D11" i="10" s="1"/>
  <c r="F8" i="10"/>
  <c r="F9" i="10"/>
  <c r="F12" i="10"/>
  <c r="F15" i="10"/>
  <c r="F16" i="10"/>
  <c r="F19" i="10"/>
  <c r="F23" i="10"/>
  <c r="F7" i="10"/>
  <c r="D27" i="10" l="1"/>
  <c r="E27" i="10" l="1"/>
</calcChain>
</file>

<file path=xl/sharedStrings.xml><?xml version="1.0" encoding="utf-8"?>
<sst xmlns="http://schemas.openxmlformats.org/spreadsheetml/2006/main" count="95" uniqueCount="63">
  <si>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</si>
  <si>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</si>
  <si>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</si>
  <si>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</si>
  <si>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</si>
  <si>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</si>
  <si>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</si>
  <si>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</si>
  <si>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</si>
  <si>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</si>
  <si>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</si>
  <si>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</si>
  <si>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</si>
  <si>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</si>
  <si>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</si>
  <si>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</si>
  <si>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</si>
  <si>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</si>
  <si>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</si>
  <si>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</si>
  <si>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</si>
  <si>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</si>
  <si>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</si>
  <si>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</si>
  <si>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</si>
  <si>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</si>
  <si>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</si>
  <si>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</si>
  <si>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</si>
  <si>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</si>
  <si>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</si>
  <si>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</si>
  <si>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</si>
  <si>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</si>
  <si>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</si>
  <si>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</si>
  <si>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</si>
  <si>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</si>
  <si>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</si>
  <si>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</si>
  <si>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</si>
  <si>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</si>
  <si>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</si>
  <si>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</si>
  <si>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</si>
  <si>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</si>
  <si>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</si>
  <si>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</si>
  <si>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</si>
  <si>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2020년 예산액</t>
    <phoneticPr fontId="2" type="noConversion"/>
  </si>
  <si>
    <t>2021년 예산액</t>
    <phoneticPr fontId="2" type="noConversion"/>
  </si>
  <si>
    <t>증감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</si>
  <si>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</si>
  <si>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</si>
  <si>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</si>
  <si>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</si>
  <si>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산출기초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</si>
  <si>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</si>
  <si>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</si>
  <si>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</si>
  <si>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법인전입금 사업비</t>
    <phoneticPr fontId="2" type="noConversion"/>
  </si>
  <si>
    <t>후원금 사업비</t>
    <phoneticPr fontId="2" type="noConversion"/>
  </si>
  <si>
    <t>2021년도 남원시건강가정∙다문화가족지원센터 세입〮세출명세서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</si>
</sst>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법인전입금 전년도이월금 &quot;###,###&quot;원 &quot;"/>
    <numFmt numFmtId="187" formatCode="&quot;후원금 전년도이월금 &quot;###,###&quot;원 &quot;"/>
    <numFmt numFmtId="188" formatCode="&quot;종사자 급여 &quot;###,###&quot;원 &quot;"/>
    <numFmt numFmtId="189" formatCode="&quot;직원 퇴직금 &quot;###,###&quot;원 &quot;"/>
    <numFmt numFmtId="190" formatCode="&quot;사회보험부담금 &quot;###,###&quot;원 &quot;"/>
    <numFmt numFmtId="191" formatCode="&quot;직원회식비, 직원문화체험비 등 &quot;###,###&quot;원 &quot;"/>
    <numFmt numFmtId="192" formatCode="&quot;센터장활동비 &quot;###,###&quot;원 &quot;"/>
    <numFmt numFmtId="193" formatCode="&quot;운영회의비 등 &quot;###,###&quot;원 &quot;"/>
    <numFmt numFmtId="194" formatCode="&quot;직원 출장비 &quot;###,###&quot;원 &quot;"/>
    <numFmt numFmtId="195" formatCode="&quot;수용비, 홍보비, 공고료 등 &quot;###,###&quot;원 &quot;"/>
    <numFmt numFmtId="196" formatCode="&quot;전기요금, 전화요금, 우편료 등 &quot;###,###&quot;원 &quot;"/>
    <numFmt numFmtId="197" formatCode="&quot;보험, 세금, 회비 등 &quot;###,###&quot;원 &quot;"/>
    <numFmt numFmtId="198" formatCode="&quot;차량관리비, 차량유류비 등 &quot;###,###&quot;원 &quot;"/>
    <numFmt numFmtId="199" formatCode="&quot;직원교육비, 직원급량비 등 &quot;###,###&quot;원 &quot;"/>
    <numFmt numFmtId="200" formatCode="&quot;신규직원 책상, 컴퓨터 등 &quot;###,###&quot;원 &quot;"/>
    <numFmt numFmtId="201" formatCode="&quot;보조금 사업비 &quot;###,###&quot;원 &quot;"/>
    <numFmt numFmtId="202" formatCode="&quot;(예상) 후원금 사업비 &quot;###,###&quot;원 &quot;"/>
    <numFmt numFmtId="203" formatCode="&quot;법인전출금 사업비 &quot;###,###&quot;원 &quot;"/>
    <numFmt numFmtId="204" formatCode="&quot;(예상) 이자수입 &quot;###,###&quot;원 &quot;"/>
    <numFmt numFmtId="205" formatCode="&quot;명절수당, 가족수당 등 &quot;###,###&quot;원 &quot;"/>
    <numFmt numFmtId="206" formatCode="&quot;(예상) &quot;###,###&quot; &quot;"/>
    <numFmt numFmtId="207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8" fillId="0" borderId="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16" fillId="0" borderId="16" xfId="1" applyNumberFormat="1" applyFont="1" applyBorder="1" applyAlignment="1">
      <alignment vertical="center"/>
    </xf>
    <xf numFmtId="178" fontId="9" fillId="0" borderId="14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81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6" fontId="9" fillId="0" borderId="6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8" fontId="9" fillId="0" borderId="14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199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201" fontId="9" fillId="0" borderId="6" xfId="1" applyNumberFormat="1" applyFont="1" applyBorder="1" applyAlignment="1">
      <alignment horizontal="right" vertical="center"/>
    </xf>
    <xf numFmtId="203" fontId="9" fillId="0" borderId="6" xfId="1" applyNumberFormat="1" applyFont="1" applyBorder="1" applyAlignment="1">
      <alignment horizontal="right" vertical="center"/>
    </xf>
    <xf numFmtId="202" fontId="9" fillId="0" borderId="6" xfId="1" applyNumberFormat="1" applyFont="1" applyBorder="1" applyAlignment="1">
      <alignment horizontal="right" vertical="center"/>
    </xf>
    <xf numFmtId="204" fontId="9" fillId="0" borderId="6" xfId="1" applyNumberFormat="1" applyFont="1" applyBorder="1" applyAlignment="1">
      <alignment horizontal="right" vertical="center"/>
    </xf>
    <xf numFmtId="205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6" fontId="16" fillId="0" borderId="5" xfId="1" applyNumberFormat="1" applyFont="1" applyBorder="1">
      <alignment vertical="center"/>
    </xf>
    <xf numFmtId="206" fontId="16" fillId="0" borderId="5" xfId="1" applyNumberFormat="1" applyFont="1" applyBorder="1" applyAlignment="1">
      <alignment vertical="center"/>
    </xf>
    <xf numFmtId="207" fontId="9" fillId="0" borderId="6" xfId="1" applyNumberFormat="1" applyFont="1" applyBorder="1" applyAlignment="1">
      <alignment horizontal="right" vertical="center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13" fillId="0" borderId="5" xfId="1" applyNumberFormat="1" applyFont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3" zoomScale="85" zoomScaleNormal="85" workbookViewId="0">
      <selection activeCell="E11" sqref="E11"/>
    </sheetView>
  </sheetViews>
  <sheetFormatPr defaultRowHeight="30" customHeight="1" x14ac:dyDescent="0.3"/>
  <cols>
    <col min="1" max="2" width="13.625" style="1" customWidth="1"/>
    <col min="3" max="6" width="19.625" style="1" customWidth="1"/>
    <col min="7" max="7" width="39.625" style="5" customWidth="1"/>
    <col min="8" max="16384" width="9" style="1"/>
  </cols>
  <sheetData>
    <row r="1" spans="1:7" ht="20.100000000000001" customHeight="1" x14ac:dyDescent="0.3"/>
    <row r="2" spans="1:7" ht="39.950000000000003" customHeight="1" x14ac:dyDescent="0.3">
      <c r="A2" s="67" t="s">
        <v>62</v>
      </c>
      <c r="B2" s="67"/>
      <c r="C2" s="67"/>
      <c r="D2" s="67"/>
      <c r="E2" s="67"/>
      <c r="F2" s="67"/>
      <c r="G2" s="67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73" t="s">
        <v>57</v>
      </c>
      <c r="B4" s="73"/>
      <c r="C4" s="15"/>
      <c r="D4" s="15"/>
      <c r="E4" s="15"/>
      <c r="F4" s="16"/>
      <c r="G4" s="5" t="s">
        <v>0</v>
      </c>
    </row>
    <row r="5" spans="1:7" s="4" customFormat="1" ht="24.95" customHeight="1" x14ac:dyDescent="0.3">
      <c r="A5" s="68" t="s">
        <v>1</v>
      </c>
      <c r="B5" s="69"/>
      <c r="C5" s="69"/>
      <c r="D5" s="69" t="s">
        <v>49</v>
      </c>
      <c r="E5" s="69" t="s">
        <v>50</v>
      </c>
      <c r="F5" s="69" t="s">
        <v>51</v>
      </c>
      <c r="G5" s="71" t="s">
        <v>56</v>
      </c>
    </row>
    <row r="6" spans="1:7" s="4" customFormat="1" ht="24.95" customHeight="1" thickBot="1" x14ac:dyDescent="0.35">
      <c r="A6" s="12" t="s">
        <v>4</v>
      </c>
      <c r="B6" s="18" t="s">
        <v>5</v>
      </c>
      <c r="C6" s="18" t="s">
        <v>6</v>
      </c>
      <c r="D6" s="70"/>
      <c r="E6" s="70"/>
      <c r="F6" s="70"/>
      <c r="G6" s="72"/>
    </row>
    <row r="7" spans="1:7" s="4" customFormat="1" ht="30" customHeight="1" thickTop="1" x14ac:dyDescent="0.3">
      <c r="A7" s="65" t="s">
        <v>2</v>
      </c>
      <c r="B7" s="66" t="s">
        <v>7</v>
      </c>
      <c r="C7" s="23" t="s">
        <v>8</v>
      </c>
      <c r="D7" s="24">
        <v>1640680760</v>
      </c>
      <c r="E7" s="24">
        <v>1776310900</v>
      </c>
      <c r="F7" s="24">
        <f>E7-D7</f>
        <v>135630140</v>
      </c>
      <c r="G7" s="25">
        <f>E7</f>
        <v>1776310900</v>
      </c>
    </row>
    <row r="8" spans="1:7" s="4" customFormat="1" ht="30" customHeight="1" x14ac:dyDescent="0.3">
      <c r="A8" s="58"/>
      <c r="B8" s="60"/>
      <c r="C8" s="19" t="s">
        <v>9</v>
      </c>
      <c r="D8" s="8">
        <v>465912400</v>
      </c>
      <c r="E8" s="8">
        <v>531330520</v>
      </c>
      <c r="F8" s="8">
        <f t="shared" ref="F8:F24" si="0">E8-D8</f>
        <v>65418120</v>
      </c>
      <c r="G8" s="26">
        <f>E8</f>
        <v>531330520</v>
      </c>
    </row>
    <row r="9" spans="1:7" s="4" customFormat="1" ht="30" customHeight="1" x14ac:dyDescent="0.3">
      <c r="A9" s="58"/>
      <c r="B9" s="60"/>
      <c r="C9" s="19" t="s">
        <v>17</v>
      </c>
      <c r="D9" s="8">
        <v>1502566900</v>
      </c>
      <c r="E9" s="8">
        <v>1427526580</v>
      </c>
      <c r="F9" s="8">
        <f t="shared" si="0"/>
        <v>-75040320</v>
      </c>
      <c r="G9" s="27">
        <f>E9</f>
        <v>1427526580</v>
      </c>
    </row>
    <row r="10" spans="1:7" s="4" customFormat="1" ht="30" customHeight="1" x14ac:dyDescent="0.3">
      <c r="A10" s="58"/>
      <c r="B10" s="60"/>
      <c r="C10" s="20" t="s">
        <v>44</v>
      </c>
      <c r="D10" s="10">
        <f>SUM(D7:D9)</f>
        <v>3609160060</v>
      </c>
      <c r="E10" s="10">
        <f>SUM(E7:E9)</f>
        <v>3735168000</v>
      </c>
      <c r="F10" s="10">
        <f>SUM(F7:F9)</f>
        <v>126007940</v>
      </c>
      <c r="G10" s="11"/>
    </row>
    <row r="11" spans="1:7" s="4" customFormat="1" ht="30" customHeight="1" x14ac:dyDescent="0.3">
      <c r="A11" s="58"/>
      <c r="B11" s="59" t="s">
        <v>45</v>
      </c>
      <c r="C11" s="59"/>
      <c r="D11" s="7">
        <f>SUM(D10)</f>
        <v>3609160060</v>
      </c>
      <c r="E11" s="7">
        <f>SUM(E10)</f>
        <v>3735168000</v>
      </c>
      <c r="F11" s="7">
        <f>SUM(F10)</f>
        <v>126007940</v>
      </c>
      <c r="G11" s="11"/>
    </row>
    <row r="12" spans="1:7" s="4" customFormat="1" ht="30" customHeight="1" x14ac:dyDescent="0.3">
      <c r="A12" s="58" t="s">
        <v>11</v>
      </c>
      <c r="B12" s="60" t="s">
        <v>12</v>
      </c>
      <c r="C12" s="19" t="s">
        <v>13</v>
      </c>
      <c r="D12" s="8">
        <v>32000000</v>
      </c>
      <c r="E12" s="8">
        <v>20385660</v>
      </c>
      <c r="F12" s="8">
        <f t="shared" si="0"/>
        <v>-11614340</v>
      </c>
      <c r="G12" s="28">
        <f>E12</f>
        <v>20385660</v>
      </c>
    </row>
    <row r="13" spans="1:7" s="4" customFormat="1" ht="30" customHeight="1" x14ac:dyDescent="0.3">
      <c r="A13" s="58"/>
      <c r="B13" s="60"/>
      <c r="C13" s="20" t="s">
        <v>44</v>
      </c>
      <c r="D13" s="10">
        <f t="shared" ref="D13:F14" si="1">SUM(D12)</f>
        <v>32000000</v>
      </c>
      <c r="E13" s="10">
        <f t="shared" si="1"/>
        <v>20385660</v>
      </c>
      <c r="F13" s="10">
        <f t="shared" si="1"/>
        <v>-11614340</v>
      </c>
      <c r="G13" s="11"/>
    </row>
    <row r="14" spans="1:7" s="4" customFormat="1" ht="30" customHeight="1" x14ac:dyDescent="0.3">
      <c r="A14" s="58"/>
      <c r="B14" s="59" t="s">
        <v>45</v>
      </c>
      <c r="C14" s="59"/>
      <c r="D14" s="7">
        <f t="shared" si="1"/>
        <v>32000000</v>
      </c>
      <c r="E14" s="7">
        <f t="shared" si="1"/>
        <v>20385660</v>
      </c>
      <c r="F14" s="7">
        <f t="shared" si="1"/>
        <v>-11614340</v>
      </c>
      <c r="G14" s="11"/>
    </row>
    <row r="15" spans="1:7" s="4" customFormat="1" ht="30" customHeight="1" x14ac:dyDescent="0.3">
      <c r="A15" s="58" t="s">
        <v>14</v>
      </c>
      <c r="B15" s="60" t="s">
        <v>14</v>
      </c>
      <c r="C15" s="19" t="s">
        <v>15</v>
      </c>
      <c r="D15" s="8">
        <v>6470000</v>
      </c>
      <c r="E15" s="55">
        <v>6500000</v>
      </c>
      <c r="F15" s="8">
        <f t="shared" si="0"/>
        <v>30000</v>
      </c>
      <c r="G15" s="29">
        <f>E15</f>
        <v>6500000</v>
      </c>
    </row>
    <row r="16" spans="1:7" s="4" customFormat="1" ht="30" customHeight="1" x14ac:dyDescent="0.3">
      <c r="A16" s="58"/>
      <c r="B16" s="60"/>
      <c r="C16" s="19" t="s">
        <v>16</v>
      </c>
      <c r="D16" s="8">
        <v>2949350</v>
      </c>
      <c r="E16" s="55">
        <v>3000000</v>
      </c>
      <c r="F16" s="8">
        <f t="shared" si="0"/>
        <v>50650</v>
      </c>
      <c r="G16" s="30">
        <f>E16</f>
        <v>3000000</v>
      </c>
    </row>
    <row r="17" spans="1:7" s="4" customFormat="1" ht="30" customHeight="1" x14ac:dyDescent="0.3">
      <c r="A17" s="58"/>
      <c r="B17" s="60"/>
      <c r="C17" s="20" t="s">
        <v>44</v>
      </c>
      <c r="D17" s="10">
        <f>SUM(D15:D16)</f>
        <v>9419350</v>
      </c>
      <c r="E17" s="10">
        <f>SUM(E15:E16)</f>
        <v>9500000</v>
      </c>
      <c r="F17" s="10">
        <f>SUM(F15:F16)</f>
        <v>80650</v>
      </c>
      <c r="G17" s="11"/>
    </row>
    <row r="18" spans="1:7" s="4" customFormat="1" ht="30" customHeight="1" x14ac:dyDescent="0.3">
      <c r="A18" s="58"/>
      <c r="B18" s="59" t="s">
        <v>45</v>
      </c>
      <c r="C18" s="59"/>
      <c r="D18" s="7">
        <f>SUM(D17)</f>
        <v>9419350</v>
      </c>
      <c r="E18" s="7">
        <f>SUM(E17)</f>
        <v>9500000</v>
      </c>
      <c r="F18" s="7">
        <f>SUM(F17)</f>
        <v>80650</v>
      </c>
      <c r="G18" s="11"/>
    </row>
    <row r="19" spans="1:7" s="4" customFormat="1" ht="30" customHeight="1" x14ac:dyDescent="0.3">
      <c r="A19" s="63" t="s">
        <v>3</v>
      </c>
      <c r="B19" s="64" t="s">
        <v>3</v>
      </c>
      <c r="C19" s="21" t="s">
        <v>52</v>
      </c>
      <c r="D19" s="8">
        <v>1300000</v>
      </c>
      <c r="E19" s="8">
        <v>4014340</v>
      </c>
      <c r="F19" s="8">
        <f t="shared" si="0"/>
        <v>2714340</v>
      </c>
      <c r="G19" s="31">
        <f>E19</f>
        <v>4014340</v>
      </c>
    </row>
    <row r="20" spans="1:7" s="4" customFormat="1" ht="30" customHeight="1" x14ac:dyDescent="0.3">
      <c r="A20" s="63"/>
      <c r="B20" s="64"/>
      <c r="C20" s="21" t="s">
        <v>53</v>
      </c>
      <c r="D20" s="8">
        <v>2044239</v>
      </c>
      <c r="E20" s="8">
        <v>2567482</v>
      </c>
      <c r="F20" s="8">
        <f t="shared" si="0"/>
        <v>523243</v>
      </c>
      <c r="G20" s="32">
        <f>E20</f>
        <v>2567482</v>
      </c>
    </row>
    <row r="21" spans="1:7" s="4" customFormat="1" ht="30" customHeight="1" x14ac:dyDescent="0.3">
      <c r="A21" s="63"/>
      <c r="B21" s="64"/>
      <c r="C21" s="20" t="s">
        <v>44</v>
      </c>
      <c r="D21" s="10">
        <f>SUM(D19:D20)</f>
        <v>3344239</v>
      </c>
      <c r="E21" s="10">
        <f>SUM(E19:E20)</f>
        <v>6581822</v>
      </c>
      <c r="F21" s="10">
        <f>SUM(F19:F20)</f>
        <v>3237583</v>
      </c>
      <c r="G21" s="11"/>
    </row>
    <row r="22" spans="1:7" s="4" customFormat="1" ht="30" customHeight="1" x14ac:dyDescent="0.3">
      <c r="A22" s="63"/>
      <c r="B22" s="59" t="s">
        <v>45</v>
      </c>
      <c r="C22" s="59"/>
      <c r="D22" s="7">
        <f>SUM(D21)</f>
        <v>3344239</v>
      </c>
      <c r="E22" s="7">
        <f>SUM(E21)</f>
        <v>6581822</v>
      </c>
      <c r="F22" s="7">
        <f>SUM(F21)</f>
        <v>3237583</v>
      </c>
      <c r="G22" s="11"/>
    </row>
    <row r="23" spans="1:7" s="4" customFormat="1" ht="30" customHeight="1" x14ac:dyDescent="0.3">
      <c r="A23" s="63" t="s">
        <v>10</v>
      </c>
      <c r="B23" s="64" t="s">
        <v>10</v>
      </c>
      <c r="C23" s="21" t="s">
        <v>54</v>
      </c>
      <c r="D23" s="8">
        <v>323012</v>
      </c>
      <c r="E23" s="55">
        <v>340000</v>
      </c>
      <c r="F23" s="8">
        <f t="shared" si="0"/>
        <v>16988</v>
      </c>
      <c r="G23" s="33">
        <f>E23</f>
        <v>340000</v>
      </c>
    </row>
    <row r="24" spans="1:7" s="4" customFormat="1" ht="30" customHeight="1" x14ac:dyDescent="0.3">
      <c r="A24" s="63"/>
      <c r="B24" s="64"/>
      <c r="C24" s="21" t="s">
        <v>55</v>
      </c>
      <c r="D24" s="8">
        <v>2073</v>
      </c>
      <c r="E24" s="55">
        <v>2200</v>
      </c>
      <c r="F24" s="8">
        <f t="shared" si="0"/>
        <v>127</v>
      </c>
      <c r="G24" s="34">
        <f>E24</f>
        <v>2200</v>
      </c>
    </row>
    <row r="25" spans="1:7" s="4" customFormat="1" ht="30" customHeight="1" x14ac:dyDescent="0.3">
      <c r="A25" s="63"/>
      <c r="B25" s="64"/>
      <c r="C25" s="20" t="s">
        <v>44</v>
      </c>
      <c r="D25" s="10">
        <f>SUM(D23:D24)</f>
        <v>325085</v>
      </c>
      <c r="E25" s="10">
        <f>SUM(E23:E24)</f>
        <v>342200</v>
      </c>
      <c r="F25" s="10">
        <f>SUM(F23:F24)</f>
        <v>17115</v>
      </c>
      <c r="G25" s="11"/>
    </row>
    <row r="26" spans="1:7" s="4" customFormat="1" ht="30" customHeight="1" x14ac:dyDescent="0.3">
      <c r="A26" s="63"/>
      <c r="B26" s="59" t="s">
        <v>45</v>
      </c>
      <c r="C26" s="59"/>
      <c r="D26" s="7">
        <f>SUM(D25)</f>
        <v>325085</v>
      </c>
      <c r="E26" s="7">
        <f>SUM(E25)</f>
        <v>342200</v>
      </c>
      <c r="F26" s="7">
        <f>SUM(F25)</f>
        <v>17115</v>
      </c>
      <c r="G26" s="11"/>
    </row>
    <row r="27" spans="1:7" s="4" customFormat="1" ht="39.950000000000003" customHeight="1" thickBot="1" x14ac:dyDescent="0.35">
      <c r="A27" s="61" t="s">
        <v>46</v>
      </c>
      <c r="B27" s="62"/>
      <c r="C27" s="62"/>
      <c r="D27" s="14">
        <f>SUM(D26,D22,D18,D14,D11)</f>
        <v>3654248734</v>
      </c>
      <c r="E27" s="14">
        <f>SUM(E11,E14,E18,E22,E26)</f>
        <v>3771977682</v>
      </c>
      <c r="F27" s="14">
        <f>SUM(F11,F14,F18,F22,F26)</f>
        <v>117728948</v>
      </c>
      <c r="G27" s="35"/>
    </row>
  </sheetData>
  <autoFilter ref="A6:G27"/>
  <mergeCells count="23">
    <mergeCell ref="A2:G2"/>
    <mergeCell ref="A5:C5"/>
    <mergeCell ref="D5:D6"/>
    <mergeCell ref="E5:E6"/>
    <mergeCell ref="F5:F6"/>
    <mergeCell ref="G5:G6"/>
    <mergeCell ref="A4:B4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25" zoomScale="85" zoomScaleNormal="85" zoomScaleSheetLayoutView="85" workbookViewId="0">
      <selection activeCell="D34" sqref="D34"/>
    </sheetView>
  </sheetViews>
  <sheetFormatPr defaultRowHeight="30" customHeight="1" x14ac:dyDescent="0.3"/>
  <cols>
    <col min="1" max="2" width="13.625" style="1" customWidth="1"/>
    <col min="3" max="6" width="19.625" style="1" customWidth="1"/>
    <col min="7" max="7" width="39.625" style="5" customWidth="1"/>
    <col min="8" max="16384" width="9" style="1"/>
  </cols>
  <sheetData>
    <row r="1" spans="1:7" ht="20.100000000000001" customHeight="1" x14ac:dyDescent="0.3"/>
    <row r="2" spans="1:7" ht="39.950000000000003" customHeight="1" x14ac:dyDescent="0.3">
      <c r="A2" s="67" t="s">
        <v>62</v>
      </c>
      <c r="B2" s="67"/>
      <c r="C2" s="67"/>
      <c r="D2" s="67"/>
      <c r="E2" s="67"/>
      <c r="F2" s="67"/>
      <c r="G2" s="67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73" t="s">
        <v>58</v>
      </c>
      <c r="B4" s="73"/>
      <c r="C4" s="15"/>
      <c r="D4" s="15"/>
      <c r="E4" s="15"/>
      <c r="F4" s="17"/>
      <c r="G4" s="5" t="s">
        <v>0</v>
      </c>
    </row>
    <row r="5" spans="1:7" s="4" customFormat="1" ht="24.95" customHeight="1" x14ac:dyDescent="0.3">
      <c r="A5" s="68" t="s">
        <v>1</v>
      </c>
      <c r="B5" s="69"/>
      <c r="C5" s="69"/>
      <c r="D5" s="69" t="s">
        <v>49</v>
      </c>
      <c r="E5" s="69" t="s">
        <v>50</v>
      </c>
      <c r="F5" s="69" t="s">
        <v>51</v>
      </c>
      <c r="G5" s="71" t="s">
        <v>56</v>
      </c>
    </row>
    <row r="6" spans="1:7" s="4" customFormat="1" ht="24.95" customHeight="1" thickBot="1" x14ac:dyDescent="0.35">
      <c r="A6" s="12" t="s">
        <v>4</v>
      </c>
      <c r="B6" s="18" t="s">
        <v>5</v>
      </c>
      <c r="C6" s="18" t="s">
        <v>6</v>
      </c>
      <c r="D6" s="70"/>
      <c r="E6" s="70"/>
      <c r="F6" s="70"/>
      <c r="G6" s="72"/>
    </row>
    <row r="7" spans="1:7" s="4" customFormat="1" ht="30" customHeight="1" thickTop="1" x14ac:dyDescent="0.3">
      <c r="A7" s="65" t="s">
        <v>18</v>
      </c>
      <c r="B7" s="66" t="s">
        <v>19</v>
      </c>
      <c r="C7" s="23" t="s">
        <v>20</v>
      </c>
      <c r="D7" s="24">
        <v>622586890</v>
      </c>
      <c r="E7" s="24">
        <v>777912150</v>
      </c>
      <c r="F7" s="24">
        <f>E7-D7</f>
        <v>155325260</v>
      </c>
      <c r="G7" s="36">
        <f>E7</f>
        <v>777912150</v>
      </c>
    </row>
    <row r="8" spans="1:7" s="4" customFormat="1" ht="30" customHeight="1" x14ac:dyDescent="0.3">
      <c r="A8" s="58"/>
      <c r="B8" s="60"/>
      <c r="C8" s="19" t="s">
        <v>21</v>
      </c>
      <c r="D8" s="8">
        <v>129465220</v>
      </c>
      <c r="E8" s="8">
        <v>168875440</v>
      </c>
      <c r="F8" s="8">
        <f t="shared" ref="F8:F31" si="0">E8-D8</f>
        <v>39410220</v>
      </c>
      <c r="G8" s="53">
        <f>E8</f>
        <v>168875440</v>
      </c>
    </row>
    <row r="9" spans="1:7" s="4" customFormat="1" ht="30" customHeight="1" x14ac:dyDescent="0.3">
      <c r="A9" s="58"/>
      <c r="B9" s="60"/>
      <c r="C9" s="19" t="s">
        <v>22</v>
      </c>
      <c r="D9" s="8">
        <v>51735880</v>
      </c>
      <c r="E9" s="8">
        <v>62409790</v>
      </c>
      <c r="F9" s="8">
        <f t="shared" si="0"/>
        <v>10673910</v>
      </c>
      <c r="G9" s="37">
        <f>E9</f>
        <v>62409790</v>
      </c>
    </row>
    <row r="10" spans="1:7" s="4" customFormat="1" ht="30" customHeight="1" x14ac:dyDescent="0.3">
      <c r="A10" s="58"/>
      <c r="B10" s="60"/>
      <c r="C10" s="19" t="s">
        <v>23</v>
      </c>
      <c r="D10" s="8">
        <v>58273720</v>
      </c>
      <c r="E10" s="8">
        <v>75125590</v>
      </c>
      <c r="F10" s="8">
        <f t="shared" si="0"/>
        <v>16851870</v>
      </c>
      <c r="G10" s="38">
        <f>E10</f>
        <v>75125590</v>
      </c>
    </row>
    <row r="11" spans="1:7" s="4" customFormat="1" ht="30" customHeight="1" x14ac:dyDescent="0.3">
      <c r="A11" s="58"/>
      <c r="B11" s="60"/>
      <c r="C11" s="19" t="s">
        <v>24</v>
      </c>
      <c r="D11" s="8">
        <v>6500000</v>
      </c>
      <c r="E11" s="8">
        <v>20820000</v>
      </c>
      <c r="F11" s="8">
        <f t="shared" si="0"/>
        <v>14320000</v>
      </c>
      <c r="G11" s="39">
        <f t="shared" ref="G11" si="1">E11</f>
        <v>20820000</v>
      </c>
    </row>
    <row r="12" spans="1:7" s="4" customFormat="1" ht="30" customHeight="1" x14ac:dyDescent="0.3">
      <c r="A12" s="58"/>
      <c r="B12" s="60"/>
      <c r="C12" s="20" t="s">
        <v>43</v>
      </c>
      <c r="D12" s="10">
        <f>SUM(D7:D11)</f>
        <v>868561710</v>
      </c>
      <c r="E12" s="10">
        <f t="shared" ref="E12:F12" si="2">SUM(E7:E11)</f>
        <v>1105142970</v>
      </c>
      <c r="F12" s="10">
        <f t="shared" si="2"/>
        <v>236581260</v>
      </c>
      <c r="G12" s="11"/>
    </row>
    <row r="13" spans="1:7" s="4" customFormat="1" ht="30" customHeight="1" x14ac:dyDescent="0.3">
      <c r="A13" s="58"/>
      <c r="B13" s="60" t="s">
        <v>25</v>
      </c>
      <c r="C13" s="19" t="s">
        <v>26</v>
      </c>
      <c r="D13" s="8">
        <v>5122060</v>
      </c>
      <c r="E13" s="8">
        <v>6200000</v>
      </c>
      <c r="F13" s="8">
        <f t="shared" si="0"/>
        <v>1077940</v>
      </c>
      <c r="G13" s="40">
        <f t="shared" ref="G13:G14" si="3">E13</f>
        <v>6200000</v>
      </c>
    </row>
    <row r="14" spans="1:7" s="4" customFormat="1" ht="30" customHeight="1" x14ac:dyDescent="0.3">
      <c r="A14" s="58"/>
      <c r="B14" s="60"/>
      <c r="C14" s="19" t="s">
        <v>27</v>
      </c>
      <c r="D14" s="8">
        <v>893140</v>
      </c>
      <c r="E14" s="8">
        <v>4140000</v>
      </c>
      <c r="F14" s="8">
        <f t="shared" si="0"/>
        <v>3246860</v>
      </c>
      <c r="G14" s="41">
        <f t="shared" si="3"/>
        <v>4140000</v>
      </c>
    </row>
    <row r="15" spans="1:7" s="4" customFormat="1" ht="30" customHeight="1" x14ac:dyDescent="0.3">
      <c r="A15" s="58"/>
      <c r="B15" s="60"/>
      <c r="C15" s="20" t="s">
        <v>43</v>
      </c>
      <c r="D15" s="10">
        <f>SUM(D13:D14)</f>
        <v>6015200</v>
      </c>
      <c r="E15" s="10">
        <f t="shared" ref="E15:F15" si="4">SUM(E13:E14)</f>
        <v>10340000</v>
      </c>
      <c r="F15" s="10">
        <f t="shared" si="4"/>
        <v>4324800</v>
      </c>
      <c r="G15" s="11"/>
    </row>
    <row r="16" spans="1:7" s="4" customFormat="1" ht="30" customHeight="1" x14ac:dyDescent="0.3">
      <c r="A16" s="58"/>
      <c r="B16" s="60" t="s">
        <v>28</v>
      </c>
      <c r="C16" s="19" t="s">
        <v>29</v>
      </c>
      <c r="D16" s="8">
        <v>2224480</v>
      </c>
      <c r="E16" s="8">
        <v>7750000</v>
      </c>
      <c r="F16" s="8">
        <f t="shared" si="0"/>
        <v>5525520</v>
      </c>
      <c r="G16" s="42">
        <f t="shared" ref="G16:G21" si="5">E16</f>
        <v>7750000</v>
      </c>
    </row>
    <row r="17" spans="1:7" s="4" customFormat="1" ht="30" customHeight="1" x14ac:dyDescent="0.3">
      <c r="A17" s="58"/>
      <c r="B17" s="60"/>
      <c r="C17" s="19" t="s">
        <v>30</v>
      </c>
      <c r="D17" s="8">
        <v>57525340</v>
      </c>
      <c r="E17" s="8">
        <v>36110150</v>
      </c>
      <c r="F17" s="8">
        <f t="shared" si="0"/>
        <v>-21415190</v>
      </c>
      <c r="G17" s="43">
        <f t="shared" si="5"/>
        <v>36110150</v>
      </c>
    </row>
    <row r="18" spans="1:7" s="4" customFormat="1" ht="30" customHeight="1" x14ac:dyDescent="0.3">
      <c r="A18" s="58"/>
      <c r="B18" s="60"/>
      <c r="C18" s="19" t="s">
        <v>31</v>
      </c>
      <c r="D18" s="8">
        <v>9642150</v>
      </c>
      <c r="E18" s="8">
        <v>18014000</v>
      </c>
      <c r="F18" s="8">
        <f t="shared" si="0"/>
        <v>8371850</v>
      </c>
      <c r="G18" s="44">
        <f t="shared" si="5"/>
        <v>18014000</v>
      </c>
    </row>
    <row r="19" spans="1:7" s="4" customFormat="1" ht="30" customHeight="1" x14ac:dyDescent="0.3">
      <c r="A19" s="58"/>
      <c r="B19" s="60"/>
      <c r="C19" s="19" t="s">
        <v>32</v>
      </c>
      <c r="D19" s="8">
        <v>6758310</v>
      </c>
      <c r="E19" s="8">
        <v>10153980</v>
      </c>
      <c r="F19" s="8">
        <f t="shared" si="0"/>
        <v>3395670</v>
      </c>
      <c r="G19" s="45">
        <f t="shared" si="5"/>
        <v>10153980</v>
      </c>
    </row>
    <row r="20" spans="1:7" s="4" customFormat="1" ht="30" customHeight="1" x14ac:dyDescent="0.3">
      <c r="A20" s="58"/>
      <c r="B20" s="60"/>
      <c r="C20" s="19" t="s">
        <v>33</v>
      </c>
      <c r="D20" s="8">
        <v>1164000</v>
      </c>
      <c r="E20" s="8">
        <v>1200000</v>
      </c>
      <c r="F20" s="8">
        <f t="shared" si="0"/>
        <v>36000</v>
      </c>
      <c r="G20" s="46">
        <f t="shared" si="5"/>
        <v>1200000</v>
      </c>
    </row>
    <row r="21" spans="1:7" s="4" customFormat="1" ht="30" customHeight="1" x14ac:dyDescent="0.3">
      <c r="A21" s="58"/>
      <c r="B21" s="60"/>
      <c r="C21" s="19" t="s">
        <v>34</v>
      </c>
      <c r="D21" s="8">
        <v>5660700</v>
      </c>
      <c r="E21" s="8">
        <v>4100000</v>
      </c>
      <c r="F21" s="8">
        <f t="shared" si="0"/>
        <v>-1560700</v>
      </c>
      <c r="G21" s="47">
        <f t="shared" si="5"/>
        <v>4100000</v>
      </c>
    </row>
    <row r="22" spans="1:7" s="4" customFormat="1" ht="30" customHeight="1" x14ac:dyDescent="0.3">
      <c r="A22" s="58"/>
      <c r="B22" s="60"/>
      <c r="C22" s="20" t="s">
        <v>43</v>
      </c>
      <c r="D22" s="10">
        <f>SUM(D16:D21)</f>
        <v>82974980</v>
      </c>
      <c r="E22" s="10">
        <f>SUM(E16:E21)</f>
        <v>77328130</v>
      </c>
      <c r="F22" s="10">
        <f t="shared" si="0"/>
        <v>-5646850</v>
      </c>
      <c r="G22" s="11"/>
    </row>
    <row r="23" spans="1:7" s="4" customFormat="1" ht="30" customHeight="1" x14ac:dyDescent="0.3">
      <c r="A23" s="58"/>
      <c r="B23" s="59" t="s">
        <v>43</v>
      </c>
      <c r="C23" s="59"/>
      <c r="D23" s="7">
        <f>SUM(D22,D15,D12)</f>
        <v>957551890</v>
      </c>
      <c r="E23" s="7">
        <f t="shared" ref="E23:F23" si="6">SUM(E22,E15,E12)</f>
        <v>1192811100</v>
      </c>
      <c r="F23" s="7">
        <f t="shared" si="6"/>
        <v>235259210</v>
      </c>
      <c r="G23" s="11"/>
    </row>
    <row r="24" spans="1:7" s="4" customFormat="1" ht="30" customHeight="1" x14ac:dyDescent="0.3">
      <c r="A24" s="63" t="s">
        <v>35</v>
      </c>
      <c r="B24" s="64" t="s">
        <v>36</v>
      </c>
      <c r="C24" s="19" t="s">
        <v>37</v>
      </c>
      <c r="D24" s="8">
        <v>3000000</v>
      </c>
      <c r="E24" s="8">
        <v>100000000</v>
      </c>
      <c r="F24" s="8">
        <f t="shared" si="0"/>
        <v>97000000</v>
      </c>
      <c r="G24" s="57">
        <f>E24</f>
        <v>100000000</v>
      </c>
    </row>
    <row r="25" spans="1:7" s="4" customFormat="1" ht="30" customHeight="1" x14ac:dyDescent="0.3">
      <c r="A25" s="63"/>
      <c r="B25" s="64"/>
      <c r="C25" s="19" t="s">
        <v>38</v>
      </c>
      <c r="D25" s="8">
        <v>11008710</v>
      </c>
      <c r="E25" s="8">
        <v>7789900</v>
      </c>
      <c r="F25" s="8">
        <f t="shared" si="0"/>
        <v>-3218810</v>
      </c>
      <c r="G25" s="48">
        <f t="shared" ref="G25" si="7">E25</f>
        <v>7789900</v>
      </c>
    </row>
    <row r="26" spans="1:7" s="4" customFormat="1" ht="30" customHeight="1" x14ac:dyDescent="0.3">
      <c r="A26" s="63"/>
      <c r="B26" s="64"/>
      <c r="C26" s="19" t="s">
        <v>39</v>
      </c>
      <c r="D26" s="8">
        <v>8952000</v>
      </c>
      <c r="E26" s="8">
        <v>0</v>
      </c>
      <c r="F26" s="8">
        <f t="shared" si="0"/>
        <v>-8952000</v>
      </c>
      <c r="G26" s="9"/>
    </row>
    <row r="27" spans="1:7" s="4" customFormat="1" ht="30" customHeight="1" x14ac:dyDescent="0.3">
      <c r="A27" s="63"/>
      <c r="B27" s="64"/>
      <c r="C27" s="20" t="s">
        <v>43</v>
      </c>
      <c r="D27" s="10">
        <f>SUM(D24:D26)</f>
        <v>22960710</v>
      </c>
      <c r="E27" s="10">
        <f>SUM(E24:E26)</f>
        <v>107789900</v>
      </c>
      <c r="F27" s="10">
        <f>SUM(F24:F26)</f>
        <v>84829190</v>
      </c>
      <c r="G27" s="11"/>
    </row>
    <row r="28" spans="1:7" s="4" customFormat="1" ht="30" customHeight="1" x14ac:dyDescent="0.3">
      <c r="A28" s="63"/>
      <c r="B28" s="59" t="s">
        <v>43</v>
      </c>
      <c r="C28" s="59"/>
      <c r="D28" s="7">
        <f>SUM(D27)</f>
        <v>22960710</v>
      </c>
      <c r="E28" s="7">
        <f>SUM(E27)</f>
        <v>107789900</v>
      </c>
      <c r="F28" s="7">
        <f>SUM(F27)</f>
        <v>84829190</v>
      </c>
      <c r="G28" s="11"/>
    </row>
    <row r="29" spans="1:7" s="4" customFormat="1" ht="30" customHeight="1" x14ac:dyDescent="0.3">
      <c r="A29" s="63" t="s">
        <v>40</v>
      </c>
      <c r="B29" s="64" t="s">
        <v>41</v>
      </c>
      <c r="C29" s="21" t="s">
        <v>59</v>
      </c>
      <c r="D29" s="8">
        <v>2459527720</v>
      </c>
      <c r="E29" s="8">
        <v>2452967000</v>
      </c>
      <c r="F29" s="8">
        <f t="shared" si="0"/>
        <v>-6560720</v>
      </c>
      <c r="G29" s="49">
        <f t="shared" ref="G29:G31" si="8">E29</f>
        <v>2452967000</v>
      </c>
    </row>
    <row r="30" spans="1:7" s="4" customFormat="1" ht="30" customHeight="1" x14ac:dyDescent="0.3">
      <c r="A30" s="63"/>
      <c r="B30" s="64"/>
      <c r="C30" s="21" t="s">
        <v>60</v>
      </c>
      <c r="D30" s="8">
        <v>13000000</v>
      </c>
      <c r="E30" s="8">
        <v>6000000</v>
      </c>
      <c r="F30" s="8">
        <f t="shared" si="0"/>
        <v>-7000000</v>
      </c>
      <c r="G30" s="50">
        <f t="shared" si="8"/>
        <v>6000000</v>
      </c>
    </row>
    <row r="31" spans="1:7" s="4" customFormat="1" ht="30" customHeight="1" x14ac:dyDescent="0.3">
      <c r="A31" s="63"/>
      <c r="B31" s="64"/>
      <c r="C31" s="21" t="s">
        <v>61</v>
      </c>
      <c r="D31" s="8">
        <v>11465662</v>
      </c>
      <c r="E31" s="56">
        <v>12069682</v>
      </c>
      <c r="F31" s="8">
        <f t="shared" si="0"/>
        <v>604020</v>
      </c>
      <c r="G31" s="51">
        <f t="shared" si="8"/>
        <v>12069682</v>
      </c>
    </row>
    <row r="32" spans="1:7" s="4" customFormat="1" ht="30" customHeight="1" x14ac:dyDescent="0.3">
      <c r="A32" s="63"/>
      <c r="B32" s="64"/>
      <c r="C32" s="22" t="s">
        <v>43</v>
      </c>
      <c r="D32" s="10">
        <f>SUM(D29:D31)</f>
        <v>2483993382</v>
      </c>
      <c r="E32" s="10">
        <f>SUM(E29:E31)</f>
        <v>2471036682</v>
      </c>
      <c r="F32" s="10">
        <f>SUM(F29:F31)</f>
        <v>-12956700</v>
      </c>
      <c r="G32" s="54"/>
    </row>
    <row r="33" spans="1:7" s="4" customFormat="1" ht="30" customHeight="1" x14ac:dyDescent="0.3">
      <c r="A33" s="63"/>
      <c r="B33" s="74" t="s">
        <v>43</v>
      </c>
      <c r="C33" s="74"/>
      <c r="D33" s="7">
        <f>SUM(D32)</f>
        <v>2483993382</v>
      </c>
      <c r="E33" s="7">
        <f>SUM(E32)</f>
        <v>2471036682</v>
      </c>
      <c r="F33" s="7">
        <f>SUM(F32)</f>
        <v>-12956700</v>
      </c>
      <c r="G33" s="54"/>
    </row>
    <row r="34" spans="1:7" s="4" customFormat="1" ht="30" customHeight="1" x14ac:dyDescent="0.3">
      <c r="A34" s="63" t="s">
        <v>47</v>
      </c>
      <c r="B34" s="64" t="s">
        <v>47</v>
      </c>
      <c r="C34" s="21" t="s">
        <v>48</v>
      </c>
      <c r="D34" s="8">
        <v>189419740</v>
      </c>
      <c r="E34" s="8">
        <v>0</v>
      </c>
      <c r="F34" s="8">
        <f t="shared" ref="F34:F35" si="9">E34-D34</f>
        <v>-189419740</v>
      </c>
      <c r="G34" s="9"/>
    </row>
    <row r="35" spans="1:7" s="4" customFormat="1" ht="30" customHeight="1" x14ac:dyDescent="0.3">
      <c r="A35" s="63"/>
      <c r="B35" s="64"/>
      <c r="C35" s="21" t="s">
        <v>42</v>
      </c>
      <c r="D35" s="8">
        <v>323012</v>
      </c>
      <c r="E35" s="55">
        <v>340000</v>
      </c>
      <c r="F35" s="8">
        <f t="shared" si="9"/>
        <v>16988</v>
      </c>
      <c r="G35" s="52">
        <f t="shared" ref="G35" si="10">E35</f>
        <v>340000</v>
      </c>
    </row>
    <row r="36" spans="1:7" s="4" customFormat="1" ht="30" customHeight="1" x14ac:dyDescent="0.3">
      <c r="A36" s="63"/>
      <c r="B36" s="64"/>
      <c r="C36" s="20" t="s">
        <v>43</v>
      </c>
      <c r="D36" s="10">
        <f>SUM(D34:D35)</f>
        <v>189742752</v>
      </c>
      <c r="E36" s="10">
        <f>SUM(E34:E35)</f>
        <v>340000</v>
      </c>
      <c r="F36" s="10">
        <f>SUM(F34:F35)</f>
        <v>-189402752</v>
      </c>
      <c r="G36" s="11"/>
    </row>
    <row r="37" spans="1:7" s="4" customFormat="1" ht="30" customHeight="1" x14ac:dyDescent="0.3">
      <c r="A37" s="63"/>
      <c r="B37" s="59" t="s">
        <v>43</v>
      </c>
      <c r="C37" s="59"/>
      <c r="D37" s="7">
        <f>SUM(D36)</f>
        <v>189742752</v>
      </c>
      <c r="E37" s="7">
        <f>SUM(E36)</f>
        <v>340000</v>
      </c>
      <c r="F37" s="7">
        <f>SUM(F36)</f>
        <v>-189402752</v>
      </c>
      <c r="G37" s="11"/>
    </row>
    <row r="38" spans="1:7" s="13" customFormat="1" ht="39.950000000000003" customHeight="1" thickBot="1" x14ac:dyDescent="0.35">
      <c r="A38" s="61" t="s">
        <v>46</v>
      </c>
      <c r="B38" s="62"/>
      <c r="C38" s="62"/>
      <c r="D38" s="14">
        <f>SUM(D37,D33,D28,D23)</f>
        <v>3654248734</v>
      </c>
      <c r="E38" s="14">
        <f>SUM(E37,E33,E28,E23)</f>
        <v>3771977682</v>
      </c>
      <c r="F38" s="14">
        <f>SUM(F37,F33,F28,F23)</f>
        <v>117728948</v>
      </c>
      <c r="G38" s="35"/>
    </row>
    <row r="40" spans="1:7" ht="30" customHeight="1" x14ac:dyDescent="0.3">
      <c r="G40" s="1"/>
    </row>
    <row r="41" spans="1:7" ht="30" customHeight="1" x14ac:dyDescent="0.3">
      <c r="G41" s="1"/>
    </row>
    <row r="42" spans="1:7" ht="30" customHeight="1" x14ac:dyDescent="0.3">
      <c r="G42" s="1"/>
    </row>
    <row r="44" spans="1:7" ht="30" customHeight="1" x14ac:dyDescent="0.3">
      <c r="G44" s="1"/>
    </row>
    <row r="45" spans="1:7" ht="30" customHeight="1" x14ac:dyDescent="0.3">
      <c r="G45" s="1"/>
    </row>
    <row r="46" spans="1:7" ht="30" customHeight="1" x14ac:dyDescent="0.3">
      <c r="G46" s="1"/>
    </row>
  </sheetData>
  <autoFilter ref="A6:G38"/>
  <mergeCells count="22">
    <mergeCell ref="B28:C28"/>
    <mergeCell ref="B29:B32"/>
    <mergeCell ref="B33:C33"/>
    <mergeCell ref="A34:A37"/>
    <mergeCell ref="B34:B36"/>
    <mergeCell ref="A29:A33"/>
    <mergeCell ref="A38:C38"/>
    <mergeCell ref="A4:B4"/>
    <mergeCell ref="A2:G2"/>
    <mergeCell ref="A5:C5"/>
    <mergeCell ref="D5:D6"/>
    <mergeCell ref="E5:E6"/>
    <mergeCell ref="F5:F6"/>
    <mergeCell ref="G5:G6"/>
    <mergeCell ref="B23:C23"/>
    <mergeCell ref="A7:A23"/>
    <mergeCell ref="B7:B12"/>
    <mergeCell ref="B13:B15"/>
    <mergeCell ref="B16:B22"/>
    <mergeCell ref="B37:C37"/>
    <mergeCell ref="A24:A28"/>
    <mergeCell ref="B24:B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2021-03-24T04:23:47Z</cp:lastPrinted>
  <dcterms:created xsi:type="dcterms:W3CDTF">2017-12-28T02:48:06Z</dcterms:created>
  <dcterms:modified xsi:type="dcterms:W3CDTF">2021-03-24T06:40:56Z</dcterms:modified>
</cp:coreProperties>
</file>