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 후원금 및 세입세출\"/>
    </mc:Choice>
  </mc:AlternateContent>
  <bookViews>
    <workbookView xWindow="-28920" yWindow="-120" windowWidth="29040" windowHeight="15840" activeTab="1"/>
  </bookViews>
  <sheets>
    <sheet name="예산총괄표" sheetId="1" r:id="rId1"/>
    <sheet name="세입.세출결산서" sheetId="28" r:id="rId2"/>
    <sheet name="세입세출결산서" sheetId="27" state="hidden" r:id="rId3"/>
    <sheet name="세입" sheetId="5" state="hidden" r:id="rId4"/>
    <sheet name="세출" sheetId="4" state="hidden" r:id="rId5"/>
    <sheet name="현금 및 예금 명세서" sheetId="7" state="hidden" r:id="rId6"/>
    <sheet name="정부보조금명세서" sheetId="12" state="hidden" r:id="rId7"/>
    <sheet name="인건비명세서" sheetId="13" state="hidden" r:id="rId8"/>
    <sheet name="기타비용명세서" sheetId="16" state="hidden" r:id="rId9"/>
    <sheet name="과목전용조서" sheetId="11" state="hidden" r:id="rId10"/>
    <sheet name="예비비사용조서" sheetId="6" state="hidden" r:id="rId11"/>
    <sheet name="재무상태표" sheetId="17" state="hidden" r:id="rId12"/>
    <sheet name="수지계산서" sheetId="18" state="hidden" r:id="rId13"/>
    <sheet name="유가증권명세서" sheetId="19" state="hidden" r:id="rId14"/>
    <sheet name="미수금명세서" sheetId="20" state="hidden" r:id="rId15"/>
    <sheet name="재고자산명세서" sheetId="21" state="hidden" r:id="rId16"/>
    <sheet name="유동자산명세서" sheetId="22" state="hidden" r:id="rId17"/>
    <sheet name="고정자산명세서" sheetId="23" state="hidden" r:id="rId18"/>
    <sheet name="부채명세서" sheetId="24" state="hidden" r:id="rId19"/>
    <sheet name="각종 충당금 명세서" sheetId="25" state="hidden" r:id="rId20"/>
    <sheet name="기본재산수입명세서" sheetId="8" state="hidden" r:id="rId21"/>
    <sheet name="사업수입명세서" sheetId="9" state="hidden" r:id="rId22"/>
  </sheets>
  <definedNames>
    <definedName name="_xlnm._FilterDatabase" localSheetId="6" hidden="1">정부보조금명세서!$A$4:$F$79</definedName>
    <definedName name="all" localSheetId="19">#REF!</definedName>
    <definedName name="all" localSheetId="17">#REF!</definedName>
    <definedName name="all" localSheetId="9">#REF!</definedName>
    <definedName name="all" localSheetId="8">#REF!</definedName>
    <definedName name="all" localSheetId="14">#REF!</definedName>
    <definedName name="all" localSheetId="18">#REF!</definedName>
    <definedName name="all" localSheetId="1">#REF!</definedName>
    <definedName name="all" localSheetId="2">#REF!</definedName>
    <definedName name="all" localSheetId="12">#REF!</definedName>
    <definedName name="all" localSheetId="13">#REF!</definedName>
    <definedName name="all" localSheetId="16">#REF!</definedName>
    <definedName name="all" localSheetId="7">#REF!</definedName>
    <definedName name="all" localSheetId="15">#REF!</definedName>
    <definedName name="all" localSheetId="11">#REF!</definedName>
    <definedName name="all" localSheetId="6">#REF!</definedName>
    <definedName name="all">#REF!</definedName>
    <definedName name="_xlnm.Print_Area" localSheetId="3">세입!$A$1:$G$64</definedName>
    <definedName name="_xlnm.Print_Area" localSheetId="1">세입.세출결산서!$A$1:$N$64</definedName>
    <definedName name="_xlnm.Print_Area" localSheetId="2">세입세출결산서!$A$1:$N$64</definedName>
    <definedName name="_xlnm.Print_Area" localSheetId="4">세출!$A$1:$G$63</definedName>
    <definedName name="_xlnm.Print_Area" localSheetId="0">예산총괄표!#REF!</definedName>
    <definedName name="_xlnm.Print_Area" localSheetId="5">'현금 및 예금 명세서'!$A$1:$G$31</definedName>
    <definedName name="_xlnm.Print_Titles" localSheetId="3">세입!$2:$5</definedName>
    <definedName name="_xlnm.Print_Titles" localSheetId="1">세입.세출결산서!$2:$5</definedName>
    <definedName name="_xlnm.Print_Titles" localSheetId="2">세입세출결산서!$2:$5</definedName>
    <definedName name="_xlnm.Print_Titles" localSheetId="4">세출!$2:$5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8" l="1"/>
  <c r="G9" i="28" s="1"/>
  <c r="K27" i="28"/>
  <c r="K30" i="28"/>
  <c r="K23" i="28"/>
  <c r="K20" i="28"/>
  <c r="K19" i="28"/>
  <c r="K18" i="28"/>
  <c r="K13" i="28"/>
  <c r="K12" i="28"/>
  <c r="K11" i="28"/>
  <c r="K10" i="28"/>
  <c r="K9" i="28"/>
  <c r="M61" i="28" l="1"/>
  <c r="L60" i="28"/>
  <c r="M60" i="28" s="1"/>
  <c r="K60" i="28"/>
  <c r="M58" i="28"/>
  <c r="K58" i="28"/>
  <c r="L57" i="28"/>
  <c r="M57" i="28" s="1"/>
  <c r="N57" i="28" s="1"/>
  <c r="M56" i="28"/>
  <c r="N56" i="28" s="1"/>
  <c r="L56" i="28"/>
  <c r="N55" i="28"/>
  <c r="M55" i="28"/>
  <c r="M54" i="28"/>
  <c r="M53" i="28"/>
  <c r="N52" i="28"/>
  <c r="M52" i="28"/>
  <c r="N51" i="28"/>
  <c r="M51" i="28"/>
  <c r="M50" i="28"/>
  <c r="N50" i="28" s="1"/>
  <c r="N49" i="28"/>
  <c r="M49" i="28"/>
  <c r="N48" i="28"/>
  <c r="M48" i="28"/>
  <c r="M47" i="28"/>
  <c r="N47" i="28" s="1"/>
  <c r="N46" i="28"/>
  <c r="M46" i="28"/>
  <c r="N45" i="28"/>
  <c r="M45" i="28"/>
  <c r="M44" i="28"/>
  <c r="N44" i="28" s="1"/>
  <c r="N43" i="28"/>
  <c r="M43" i="28"/>
  <c r="M42" i="28"/>
  <c r="N42" i="28" s="1"/>
  <c r="M41" i="28"/>
  <c r="N41" i="28" s="1"/>
  <c r="M40" i="28"/>
  <c r="N40" i="28" s="1"/>
  <c r="L39" i="28"/>
  <c r="M39" i="28" s="1"/>
  <c r="N39" i="28" s="1"/>
  <c r="M38" i="28"/>
  <c r="N38" i="28" s="1"/>
  <c r="M37" i="28"/>
  <c r="N37" i="28" s="1"/>
  <c r="M36" i="28"/>
  <c r="N36" i="28" s="1"/>
  <c r="L36" i="28"/>
  <c r="L35" i="28"/>
  <c r="M35" i="28" s="1"/>
  <c r="N35" i="28" s="1"/>
  <c r="M34" i="28"/>
  <c r="N34" i="28" s="1"/>
  <c r="L34" i="28"/>
  <c r="M33" i="28"/>
  <c r="N33" i="28" s="1"/>
  <c r="L32" i="28"/>
  <c r="M32" i="28" s="1"/>
  <c r="N32" i="28" s="1"/>
  <c r="M31" i="28"/>
  <c r="M30" i="28"/>
  <c r="K29" i="28"/>
  <c r="K28" i="28" s="1"/>
  <c r="M27" i="28"/>
  <c r="M24" i="28" s="1"/>
  <c r="N26" i="28"/>
  <c r="M26" i="28"/>
  <c r="M25" i="28"/>
  <c r="L24" i="28"/>
  <c r="K24" i="28"/>
  <c r="M23" i="28"/>
  <c r="N23" i="28" s="1"/>
  <c r="M22" i="28"/>
  <c r="N22" i="28" s="1"/>
  <c r="M21" i="28"/>
  <c r="N21" i="28" s="1"/>
  <c r="M20" i="28"/>
  <c r="N20" i="28" s="1"/>
  <c r="M19" i="28"/>
  <c r="N19" i="28" s="1"/>
  <c r="M18" i="28"/>
  <c r="L17" i="28"/>
  <c r="K17" i="28"/>
  <c r="M16" i="28"/>
  <c r="M14" i="28" s="1"/>
  <c r="N14" i="28" s="1"/>
  <c r="F13" i="28"/>
  <c r="F12" i="28" s="1"/>
  <c r="M15" i="28"/>
  <c r="N15" i="28" s="1"/>
  <c r="E12" i="28"/>
  <c r="D12" i="28"/>
  <c r="L14" i="28"/>
  <c r="K14" i="28"/>
  <c r="F11" i="28"/>
  <c r="F10" i="28" s="1"/>
  <c r="M13" i="28"/>
  <c r="N13" i="28" s="1"/>
  <c r="E10" i="28"/>
  <c r="D10" i="28"/>
  <c r="M12" i="28"/>
  <c r="N12" i="28" s="1"/>
  <c r="M11" i="28"/>
  <c r="N11" i="28" s="1"/>
  <c r="M10" i="28"/>
  <c r="N10" i="28" s="1"/>
  <c r="M9" i="28"/>
  <c r="N9" i="28" s="1"/>
  <c r="L8" i="28"/>
  <c r="K8" i="28"/>
  <c r="F8" i="28"/>
  <c r="G8" i="28" s="1"/>
  <c r="L7" i="28"/>
  <c r="E7" i="28"/>
  <c r="E6" i="28" s="1"/>
  <c r="D7" i="28"/>
  <c r="D6" i="28" l="1"/>
  <c r="F7" i="28"/>
  <c r="F6" i="28" s="1"/>
  <c r="M17" i="28"/>
  <c r="N17" i="28"/>
  <c r="K7" i="28"/>
  <c r="K6" i="28" s="1"/>
  <c r="L29" i="28"/>
  <c r="L28" i="28" s="1"/>
  <c r="L6" i="28" s="1"/>
  <c r="M29" i="28"/>
  <c r="M8" i="28"/>
  <c r="N16" i="28"/>
  <c r="N18" i="28"/>
  <c r="M61" i="27"/>
  <c r="L60" i="27"/>
  <c r="M60" i="27" s="1"/>
  <c r="K60" i="27"/>
  <c r="K58" i="27"/>
  <c r="M58" i="27" s="1"/>
  <c r="L57" i="27"/>
  <c r="M57" i="27" s="1"/>
  <c r="N57" i="27" s="1"/>
  <c r="L56" i="27"/>
  <c r="M56" i="27" s="1"/>
  <c r="N56" i="27" s="1"/>
  <c r="M55" i="27"/>
  <c r="N55" i="27" s="1"/>
  <c r="M54" i="27"/>
  <c r="M53" i="27"/>
  <c r="M52" i="27"/>
  <c r="N52" i="27" s="1"/>
  <c r="M51" i="27"/>
  <c r="N51" i="27" s="1"/>
  <c r="N50" i="27"/>
  <c r="M50" i="27"/>
  <c r="M49" i="27"/>
  <c r="N49" i="27" s="1"/>
  <c r="M48" i="27"/>
  <c r="N48" i="27" s="1"/>
  <c r="N47" i="27"/>
  <c r="M47" i="27"/>
  <c r="M46" i="27"/>
  <c r="N46" i="27" s="1"/>
  <c r="M45" i="27"/>
  <c r="N45" i="27" s="1"/>
  <c r="N44" i="27"/>
  <c r="M44" i="27"/>
  <c r="M43" i="27"/>
  <c r="N43" i="27" s="1"/>
  <c r="M42" i="27"/>
  <c r="N42" i="27" s="1"/>
  <c r="N41" i="27"/>
  <c r="M41" i="27"/>
  <c r="M40" i="27"/>
  <c r="N40" i="27" s="1"/>
  <c r="L39" i="27"/>
  <c r="M39" i="27" s="1"/>
  <c r="N39" i="27" s="1"/>
  <c r="L38" i="27"/>
  <c r="M38" i="27" s="1"/>
  <c r="N38" i="27" s="1"/>
  <c r="L37" i="27"/>
  <c r="M37" i="27" s="1"/>
  <c r="N37" i="27" s="1"/>
  <c r="L36" i="27"/>
  <c r="M36" i="27" s="1"/>
  <c r="N36" i="27" s="1"/>
  <c r="L35" i="27"/>
  <c r="M35" i="27" s="1"/>
  <c r="N35" i="27" s="1"/>
  <c r="L34" i="27"/>
  <c r="M34" i="27" s="1"/>
  <c r="N34" i="27" s="1"/>
  <c r="M33" i="27"/>
  <c r="N33" i="27" s="1"/>
  <c r="L32" i="27"/>
  <c r="M32" i="27" s="1"/>
  <c r="N32" i="27" s="1"/>
  <c r="L31" i="27"/>
  <c r="L29" i="27" s="1"/>
  <c r="L28" i="27" s="1"/>
  <c r="M30" i="27"/>
  <c r="K29" i="27"/>
  <c r="K28" i="27" s="1"/>
  <c r="M27" i="27"/>
  <c r="M26" i="27"/>
  <c r="N26" i="27" s="1"/>
  <c r="M25" i="27"/>
  <c r="M24" i="27"/>
  <c r="L24" i="27"/>
  <c r="K24" i="27"/>
  <c r="M23" i="27"/>
  <c r="N23" i="27" s="1"/>
  <c r="M22" i="27"/>
  <c r="N22" i="27" s="1"/>
  <c r="M21" i="27"/>
  <c r="N21" i="27" s="1"/>
  <c r="M20" i="27"/>
  <c r="N20" i="27" s="1"/>
  <c r="M19" i="27"/>
  <c r="M17" i="27" s="1"/>
  <c r="N17" i="27" s="1"/>
  <c r="M18" i="27"/>
  <c r="N18" i="27" s="1"/>
  <c r="L17" i="27"/>
  <c r="K17" i="27"/>
  <c r="M16" i="27"/>
  <c r="N16" i="27" s="1"/>
  <c r="F16" i="27"/>
  <c r="M15" i="27"/>
  <c r="M14" i="27" s="1"/>
  <c r="N14" i="27" s="1"/>
  <c r="F15" i="27"/>
  <c r="E15" i="27"/>
  <c r="D15" i="27"/>
  <c r="L14" i="27"/>
  <c r="L7" i="27" s="1"/>
  <c r="K14" i="27"/>
  <c r="K7" i="27" s="1"/>
  <c r="K6" i="27" s="1"/>
  <c r="F14" i="27"/>
  <c r="M13" i="27"/>
  <c r="N13" i="27" s="1"/>
  <c r="F13" i="27"/>
  <c r="E13" i="27"/>
  <c r="D13" i="27"/>
  <c r="M12" i="27"/>
  <c r="N12" i="27" s="1"/>
  <c r="F12" i="27"/>
  <c r="G12" i="27" s="1"/>
  <c r="M11" i="27"/>
  <c r="N11" i="27" s="1"/>
  <c r="F11" i="27"/>
  <c r="G11" i="27" s="1"/>
  <c r="M10" i="27"/>
  <c r="N10" i="27" s="1"/>
  <c r="F10" i="27"/>
  <c r="G10" i="27" s="1"/>
  <c r="M9" i="27"/>
  <c r="N9" i="27" s="1"/>
  <c r="F9" i="27"/>
  <c r="G9" i="27" s="1"/>
  <c r="M8" i="27"/>
  <c r="N8" i="27" s="1"/>
  <c r="L8" i="27"/>
  <c r="K8" i="27"/>
  <c r="F8" i="27"/>
  <c r="G8" i="27" s="1"/>
  <c r="E7" i="27"/>
  <c r="E6" i="27" s="1"/>
  <c r="D7" i="27"/>
  <c r="D6" i="27" s="1"/>
  <c r="J12" i="1"/>
  <c r="J13" i="1"/>
  <c r="G6" i="28" l="1"/>
  <c r="G7" i="28"/>
  <c r="N8" i="28"/>
  <c r="M7" i="28"/>
  <c r="M28" i="28"/>
  <c r="N28" i="28" s="1"/>
  <c r="N29" i="28"/>
  <c r="L6" i="27"/>
  <c r="M29" i="27"/>
  <c r="M7" i="27"/>
  <c r="N19" i="27"/>
  <c r="F7" i="27"/>
  <c r="N15" i="27"/>
  <c r="M31" i="27"/>
  <c r="N7" i="28" l="1"/>
  <c r="M6" i="28"/>
  <c r="N6" i="28" s="1"/>
  <c r="F6" i="27"/>
  <c r="G6" i="27" s="1"/>
  <c r="G7" i="27"/>
  <c r="N7" i="27"/>
  <c r="M28" i="27"/>
  <c r="N28" i="27" s="1"/>
  <c r="N29" i="27"/>
  <c r="C16" i="16"/>
  <c r="M6" i="27" l="1"/>
  <c r="N6" i="27" s="1"/>
  <c r="D79" i="12" l="1"/>
  <c r="D16" i="12"/>
  <c r="C11" i="13" l="1"/>
  <c r="E19" i="7" l="1"/>
  <c r="E16" i="7"/>
  <c r="E6" i="5" l="1"/>
  <c r="D6" i="5"/>
  <c r="F18" i="5"/>
  <c r="F17" i="5" s="1"/>
  <c r="E17" i="5"/>
  <c r="D17" i="5"/>
  <c r="F16" i="5"/>
  <c r="F15" i="5" s="1"/>
  <c r="E15" i="5"/>
  <c r="D15" i="5"/>
  <c r="F14" i="5"/>
  <c r="F13" i="5" s="1"/>
  <c r="E13" i="5"/>
  <c r="D13" i="5"/>
  <c r="G12" i="5"/>
  <c r="G11" i="5"/>
  <c r="F10" i="5"/>
  <c r="G10" i="5" s="1"/>
  <c r="F9" i="5"/>
  <c r="G9" i="5" s="1"/>
  <c r="G8" i="5"/>
  <c r="F8" i="5"/>
  <c r="E7" i="5"/>
  <c r="D7" i="5"/>
  <c r="E59" i="4"/>
  <c r="D59" i="4"/>
  <c r="E58" i="4"/>
  <c r="D58" i="4"/>
  <c r="E57" i="4"/>
  <c r="F57" i="4" s="1"/>
  <c r="G57" i="4" s="1"/>
  <c r="E56" i="4"/>
  <c r="E55" i="4"/>
  <c r="F55" i="4" s="1"/>
  <c r="G55" i="4" s="1"/>
  <c r="F54" i="4"/>
  <c r="G54" i="4" s="1"/>
  <c r="F52" i="4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E43" i="4"/>
  <c r="F42" i="4"/>
  <c r="G42" i="4" s="1"/>
  <c r="F41" i="4"/>
  <c r="G41" i="4" s="1"/>
  <c r="F40" i="4"/>
  <c r="G40" i="4" s="1"/>
  <c r="E39" i="4"/>
  <c r="F39" i="4" s="1"/>
  <c r="G39" i="4" s="1"/>
  <c r="E38" i="4"/>
  <c r="F38" i="4" s="1"/>
  <c r="G38" i="4" s="1"/>
  <c r="E37" i="4"/>
  <c r="F37" i="4" s="1"/>
  <c r="G37" i="4" s="1"/>
  <c r="E36" i="4"/>
  <c r="F36" i="4" s="1"/>
  <c r="G36" i="4" s="1"/>
  <c r="E35" i="4"/>
  <c r="F35" i="4" s="1"/>
  <c r="G35" i="4" s="1"/>
  <c r="E34" i="4"/>
  <c r="F34" i="4" s="1"/>
  <c r="G34" i="4" s="1"/>
  <c r="G33" i="4"/>
  <c r="E32" i="4"/>
  <c r="F32" i="4" s="1"/>
  <c r="G32" i="4" s="1"/>
  <c r="E31" i="4"/>
  <c r="F31" i="4" s="1"/>
  <c r="F30" i="4"/>
  <c r="D29" i="4"/>
  <c r="D28" i="4" s="1"/>
  <c r="F27" i="4"/>
  <c r="F26" i="4"/>
  <c r="G26" i="4" s="1"/>
  <c r="F25" i="4"/>
  <c r="E24" i="4"/>
  <c r="D24" i="4"/>
  <c r="F23" i="4"/>
  <c r="G23" i="4" s="1"/>
  <c r="G22" i="4"/>
  <c r="F22" i="4"/>
  <c r="F21" i="4"/>
  <c r="G21" i="4" s="1"/>
  <c r="F20" i="4"/>
  <c r="G20" i="4" s="1"/>
  <c r="F19" i="4"/>
  <c r="G19" i="4" s="1"/>
  <c r="F18" i="4"/>
  <c r="G18" i="4" s="1"/>
  <c r="E17" i="4"/>
  <c r="D17" i="4"/>
  <c r="F16" i="4"/>
  <c r="F15" i="4"/>
  <c r="G15" i="4" s="1"/>
  <c r="E14" i="4"/>
  <c r="D14" i="4"/>
  <c r="F13" i="4"/>
  <c r="G13" i="4" s="1"/>
  <c r="F12" i="4"/>
  <c r="G12" i="4" s="1"/>
  <c r="F11" i="4"/>
  <c r="G11" i="4" s="1"/>
  <c r="F10" i="4"/>
  <c r="G10" i="4" s="1"/>
  <c r="F9" i="4"/>
  <c r="G9" i="4" s="1"/>
  <c r="E8" i="4"/>
  <c r="D8" i="4"/>
  <c r="E7" i="4"/>
  <c r="F14" i="4" l="1"/>
  <c r="G14" i="4" s="1"/>
  <c r="G16" i="4"/>
  <c r="E29" i="4"/>
  <c r="E28" i="4" s="1"/>
  <c r="E6" i="4" s="1"/>
  <c r="F58" i="4"/>
  <c r="D7" i="4"/>
  <c r="D6" i="4" s="1"/>
  <c r="G6" i="4" s="1"/>
  <c r="F59" i="4"/>
  <c r="F17" i="4"/>
  <c r="G17" i="4" s="1"/>
  <c r="F24" i="4"/>
  <c r="G16" i="5"/>
  <c r="G15" i="5"/>
  <c r="F7" i="5"/>
  <c r="F56" i="4"/>
  <c r="G56" i="4" s="1"/>
  <c r="F8" i="4"/>
  <c r="F6" i="5" l="1"/>
  <c r="G6" i="5" s="1"/>
  <c r="G7" i="5"/>
  <c r="G8" i="4"/>
  <c r="F7" i="4"/>
  <c r="G7" i="4" s="1"/>
  <c r="F29" i="4"/>
  <c r="F28" i="4" l="1"/>
  <c r="G28" i="4" s="1"/>
  <c r="G29" i="4"/>
  <c r="D10" i="1"/>
  <c r="J9" i="1" l="1"/>
  <c r="J10" i="1"/>
  <c r="J11" i="1"/>
  <c r="B8" i="1" l="1"/>
  <c r="H8" i="1"/>
  <c r="C8" i="1"/>
  <c r="I8" i="1" l="1"/>
  <c r="J8" i="1" s="1"/>
</calcChain>
</file>

<file path=xl/sharedStrings.xml><?xml version="1.0" encoding="utf-8"?>
<sst xmlns="http://schemas.openxmlformats.org/spreadsheetml/2006/main" count="961" uniqueCount="447">
  <si>
    <t xml:space="preserve">(단위:원) </t>
  </si>
  <si>
    <t>세     입</t>
  </si>
  <si>
    <t>세    출</t>
  </si>
  <si>
    <t>관  별</t>
  </si>
  <si>
    <t>증감
(B-A)</t>
    <phoneticPr fontId="4" type="noConversion"/>
  </si>
  <si>
    <t>비고</t>
  </si>
  <si>
    <t>증감
(B-A)</t>
    <phoneticPr fontId="13" type="noConversion"/>
  </si>
  <si>
    <t>총    계</t>
  </si>
  <si>
    <t>보조금수입</t>
  </si>
  <si>
    <t>사무비</t>
  </si>
  <si>
    <t>후원금수입</t>
  </si>
  <si>
    <t>재산조성비</t>
  </si>
  <si>
    <t>사업비</t>
  </si>
  <si>
    <t>전년도이월금</t>
  </si>
  <si>
    <t>(단위:원)</t>
    <phoneticPr fontId="13" type="noConversion"/>
  </si>
  <si>
    <t>세     입</t>
    <phoneticPr fontId="13" type="noConversion"/>
  </si>
  <si>
    <t>세       출</t>
    <phoneticPr fontId="13" type="noConversion"/>
  </si>
  <si>
    <t>관</t>
    <phoneticPr fontId="13" type="noConversion"/>
  </si>
  <si>
    <t>항</t>
    <phoneticPr fontId="13" type="noConversion"/>
  </si>
  <si>
    <t>목</t>
    <phoneticPr fontId="13" type="noConversion"/>
  </si>
  <si>
    <t>증감(B)-(A)</t>
    <phoneticPr fontId="13" type="noConversion"/>
  </si>
  <si>
    <t>액    수</t>
    <phoneticPr fontId="13" type="noConversion"/>
  </si>
  <si>
    <t>비율(%)</t>
    <phoneticPr fontId="13" type="noConversion"/>
  </si>
  <si>
    <t>총    계</t>
    <phoneticPr fontId="13" type="noConversion"/>
  </si>
  <si>
    <t>총 계</t>
    <phoneticPr fontId="13" type="noConversion"/>
  </si>
  <si>
    <t>보조금수입</t>
    <phoneticPr fontId="13" type="noConversion"/>
  </si>
  <si>
    <t>사무비</t>
    <phoneticPr fontId="13" type="noConversion"/>
  </si>
  <si>
    <t>국비보조금</t>
    <phoneticPr fontId="13" type="noConversion"/>
  </si>
  <si>
    <t>인건비</t>
    <phoneticPr fontId="13" type="noConversion"/>
  </si>
  <si>
    <t>도비보조금</t>
    <phoneticPr fontId="13" type="noConversion"/>
  </si>
  <si>
    <t>급  여</t>
    <phoneticPr fontId="13" type="noConversion"/>
  </si>
  <si>
    <t>시비보조금</t>
    <phoneticPr fontId="13" type="noConversion"/>
  </si>
  <si>
    <t>제수당</t>
    <phoneticPr fontId="13" type="noConversion"/>
  </si>
  <si>
    <t>후원금수입</t>
    <phoneticPr fontId="13" type="noConversion"/>
  </si>
  <si>
    <t>지정후원금</t>
    <phoneticPr fontId="13" type="noConversion"/>
  </si>
  <si>
    <t>전입금</t>
    <phoneticPr fontId="13" type="noConversion"/>
  </si>
  <si>
    <t>법인전입금</t>
    <phoneticPr fontId="13" type="noConversion"/>
  </si>
  <si>
    <t>업무추진비</t>
    <phoneticPr fontId="13" type="noConversion"/>
  </si>
  <si>
    <t>기관운영비</t>
    <phoneticPr fontId="13" type="noConversion"/>
  </si>
  <si>
    <t>회의비</t>
    <phoneticPr fontId="13" type="noConversion"/>
  </si>
  <si>
    <t>운영비</t>
    <phoneticPr fontId="13" type="noConversion"/>
  </si>
  <si>
    <t>여비</t>
    <phoneticPr fontId="13" type="noConversion"/>
  </si>
  <si>
    <t>이월금</t>
    <phoneticPr fontId="13" type="noConversion"/>
  </si>
  <si>
    <t>수용수수료</t>
    <phoneticPr fontId="13" type="noConversion"/>
  </si>
  <si>
    <t>공공요금</t>
    <phoneticPr fontId="13" type="noConversion"/>
  </si>
  <si>
    <t>제세공과금</t>
    <phoneticPr fontId="13" type="noConversion"/>
  </si>
  <si>
    <t>차량비</t>
    <phoneticPr fontId="13" type="noConversion"/>
  </si>
  <si>
    <t>기타운영비</t>
    <phoneticPr fontId="13" type="noConversion"/>
  </si>
  <si>
    <t>재산조성비</t>
    <phoneticPr fontId="13" type="noConversion"/>
  </si>
  <si>
    <t>자산취득비</t>
    <phoneticPr fontId="13" type="noConversion"/>
  </si>
  <si>
    <t>사업비</t>
    <phoneticPr fontId="13" type="noConversion"/>
  </si>
  <si>
    <t>기본운영사업</t>
    <phoneticPr fontId="13" type="noConversion"/>
  </si>
  <si>
    <t>한국어교육운영</t>
    <phoneticPr fontId="13" type="noConversion"/>
  </si>
  <si>
    <t>이중언어가족환경조성사업</t>
    <phoneticPr fontId="13" type="noConversion"/>
  </si>
  <si>
    <t>결혼이민자직업훈련교육</t>
  </si>
  <si>
    <t>결혼이민자 학력취득지원</t>
    <phoneticPr fontId="13" type="noConversion"/>
  </si>
  <si>
    <t>고향나들이</t>
    <phoneticPr fontId="13" type="noConversion"/>
  </si>
  <si>
    <t>차기이월금</t>
    <phoneticPr fontId="13" type="noConversion"/>
  </si>
  <si>
    <t>청소년진로지원사업</t>
    <phoneticPr fontId="4" type="noConversion"/>
  </si>
  <si>
    <t>다문화가족 사례관리사업</t>
    <phoneticPr fontId="13" type="noConversion"/>
  </si>
  <si>
    <t>방문교육</t>
    <phoneticPr fontId="13" type="noConversion"/>
  </si>
  <si>
    <t>다문화자녀 언어발달지원사업</t>
    <phoneticPr fontId="13" type="noConversion"/>
  </si>
  <si>
    <t>결혼이민자통번역지원서비스사업</t>
    <phoneticPr fontId="13" type="noConversion"/>
  </si>
  <si>
    <t>취약위기가족지원사업</t>
    <phoneticPr fontId="4" type="noConversion"/>
  </si>
  <si>
    <t>결혼이민자자조모임</t>
    <phoneticPr fontId="4" type="noConversion"/>
  </si>
  <si>
    <t>퇴직금 및 퇴직적립금</t>
    <phoneticPr fontId="4" type="noConversion"/>
  </si>
  <si>
    <t>사회보험부담금</t>
    <phoneticPr fontId="13" type="noConversion"/>
  </si>
  <si>
    <t>기타후생경비</t>
    <phoneticPr fontId="13" type="noConversion"/>
  </si>
  <si>
    <t>시설장비유지비</t>
    <phoneticPr fontId="4" type="noConversion"/>
  </si>
  <si>
    <t>시설비</t>
    <phoneticPr fontId="4" type="noConversion"/>
  </si>
  <si>
    <t>시설비</t>
    <phoneticPr fontId="13" type="noConversion"/>
  </si>
  <si>
    <t>종사자인건비 및 수당</t>
    <phoneticPr fontId="4" type="noConversion"/>
  </si>
  <si>
    <t xml:space="preserve">익산시건강가정·다문화가족지원센터 </t>
    <phoneticPr fontId="13" type="noConversion"/>
  </si>
  <si>
    <t xml:space="preserve">익산시건강가정·다문화가족지원센터 </t>
    <phoneticPr fontId="4" type="noConversion"/>
  </si>
  <si>
    <t>아이돌봄지원사업</t>
    <phoneticPr fontId="4" type="noConversion"/>
  </si>
  <si>
    <t>장애아가족양육지원사업</t>
  </si>
  <si>
    <t>장애아양육가족지원 보조금</t>
    <phoneticPr fontId="4" type="noConversion"/>
  </si>
  <si>
    <t>아이돌봄지원 보조금</t>
    <phoneticPr fontId="4" type="noConversion"/>
  </si>
  <si>
    <t>후원금</t>
    <phoneticPr fontId="4" type="noConversion"/>
  </si>
  <si>
    <t>전년도이월금(후원금)</t>
    <phoneticPr fontId="1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</si>
  <si>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</si>
  <si>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공동육아나눔터1호점</t>
    <phoneticPr fontId="4" type="noConversion"/>
  </si>
  <si>
    <t>공동육아나눔터2호점</t>
  </si>
  <si>
    <t>글로벌마을학당운영</t>
    <phoneticPr fontId="4" type="noConversion"/>
  </si>
  <si>
    <t>건강한가정조성 부모교육</t>
    <phoneticPr fontId="4" type="noConversion"/>
  </si>
  <si>
    <t>다문화가정 자녀 심리정서지원사업</t>
    <phoneticPr fontId="4" type="noConversion"/>
  </si>
  <si>
    <t>국제운송비지원사업</t>
    <phoneticPr fontId="4" type="noConversion"/>
  </si>
  <si>
    <t>친정부모초청지원사업</t>
    <phoneticPr fontId="4" type="noConversion"/>
  </si>
  <si>
    <t>다문화가족화합한마당</t>
    <phoneticPr fontId="4" type="noConversion"/>
  </si>
  <si>
    <t>건강가정지원센터지원</t>
    <phoneticPr fontId="4" type="noConversion"/>
  </si>
  <si>
    <t>종사자 명절휴가비</t>
    <phoneticPr fontId="4" type="noConversion"/>
  </si>
  <si>
    <t xml:space="preserve">2020년 세입·세출 총괄표 </t>
    <phoneticPr fontId="4" type="noConversion"/>
  </si>
  <si>
    <t>2020년
예산(A)</t>
    <phoneticPr fontId="13" type="noConversion"/>
  </si>
  <si>
    <t>2020년
결산(B)</t>
    <phoneticPr fontId="13" type="noConversion"/>
  </si>
  <si>
    <t>2020년
결산(B)</t>
    <phoneticPr fontId="13" type="noConversion"/>
  </si>
  <si>
    <t>아이돌보미 건강검진비</t>
    <phoneticPr fontId="4" type="noConversion"/>
  </si>
  <si>
    <t>2020 세입결산서</t>
    <phoneticPr fontId="4" type="noConversion"/>
  </si>
  <si>
    <t>2020 세출결산서</t>
    <phoneticPr fontId="4" type="noConversion"/>
  </si>
  <si>
    <t>사용일자</t>
    <phoneticPr fontId="37" type="noConversion"/>
  </si>
  <si>
    <t>금액</t>
    <phoneticPr fontId="37" type="noConversion"/>
  </si>
  <si>
    <t>사유</t>
    <phoneticPr fontId="37" type="noConversion"/>
  </si>
  <si>
    <t>사용내역</t>
    <phoneticPr fontId="37" type="noConversion"/>
  </si>
  <si>
    <t>비고</t>
    <phoneticPr fontId="37" type="noConversion"/>
  </si>
  <si>
    <t>구분</t>
    <phoneticPr fontId="13" type="noConversion"/>
  </si>
  <si>
    <t>예금종류</t>
    <phoneticPr fontId="13" type="noConversion"/>
  </si>
  <si>
    <t>예치은행</t>
    <phoneticPr fontId="13" type="noConversion"/>
  </si>
  <si>
    <t>전년도
이월액</t>
    <phoneticPr fontId="13" type="noConversion"/>
  </si>
  <si>
    <t>현재잔액</t>
    <phoneticPr fontId="13" type="noConversion"/>
  </si>
  <si>
    <t>비고</t>
    <phoneticPr fontId="13" type="noConversion"/>
  </si>
  <si>
    <t>[ 기본재산수입명세서 ]</t>
    <phoneticPr fontId="37" type="noConversion"/>
  </si>
  <si>
    <t>재산종류</t>
    <phoneticPr fontId="37" type="noConversion"/>
  </si>
  <si>
    <t>수량</t>
    <phoneticPr fontId="37" type="noConversion"/>
  </si>
  <si>
    <t>평가액</t>
    <phoneticPr fontId="37" type="noConversion"/>
  </si>
  <si>
    <t>수입액</t>
    <phoneticPr fontId="37" type="noConversion"/>
  </si>
  <si>
    <t>산출기초</t>
    <phoneticPr fontId="37" type="noConversion"/>
  </si>
  <si>
    <t>운영방법</t>
    <phoneticPr fontId="37" type="noConversion"/>
  </si>
  <si>
    <t>[사업수입명세서]</t>
    <phoneticPr fontId="13" type="noConversion"/>
  </si>
  <si>
    <t>(단위: 원)</t>
    <phoneticPr fontId="13" type="noConversion"/>
  </si>
  <si>
    <t>사업종류</t>
    <phoneticPr fontId="13" type="noConversion"/>
  </si>
  <si>
    <t>내  역</t>
    <phoneticPr fontId="13" type="noConversion"/>
  </si>
  <si>
    <t>금  액</t>
    <phoneticPr fontId="13" type="noConversion"/>
  </si>
  <si>
    <t>산출내역</t>
    <phoneticPr fontId="13" type="noConversion"/>
  </si>
  <si>
    <t>비 고</t>
    <phoneticPr fontId="13" type="noConversion"/>
  </si>
  <si>
    <t>총   계</t>
    <phoneticPr fontId="13" type="noConversion"/>
  </si>
  <si>
    <t>수령일</t>
    <phoneticPr fontId="13" type="noConversion"/>
  </si>
  <si>
    <t>보조구분</t>
    <phoneticPr fontId="13" type="noConversion"/>
  </si>
  <si>
    <t>금액</t>
    <phoneticPr fontId="13" type="noConversion"/>
  </si>
  <si>
    <t>산출기초</t>
    <phoneticPr fontId="13" type="noConversion"/>
  </si>
  <si>
    <t>익산시건강가정다문화가족지원센터</t>
    <phoneticPr fontId="13" type="noConversion"/>
  </si>
  <si>
    <t>[ 과목전용조서 ]</t>
    <phoneticPr fontId="37" type="noConversion"/>
  </si>
  <si>
    <t>과목</t>
    <phoneticPr fontId="37" type="noConversion"/>
  </si>
  <si>
    <t>전용
연월일</t>
    <phoneticPr fontId="37" type="noConversion"/>
  </si>
  <si>
    <t>예산액
(1)</t>
    <phoneticPr fontId="37" type="noConversion"/>
  </si>
  <si>
    <t>전용액
(2)</t>
    <phoneticPr fontId="37" type="noConversion"/>
  </si>
  <si>
    <t>예산현액
(1+2=3)</t>
    <phoneticPr fontId="37" type="noConversion"/>
  </si>
  <si>
    <t>3차추경후
예산현액(4)</t>
    <phoneticPr fontId="37" type="noConversion"/>
  </si>
  <si>
    <t>지출액
(5)</t>
    <phoneticPr fontId="37" type="noConversion"/>
  </si>
  <si>
    <t>불용액
(4-5)</t>
    <phoneticPr fontId="37" type="noConversion"/>
  </si>
  <si>
    <t>관</t>
    <phoneticPr fontId="37" type="noConversion"/>
  </si>
  <si>
    <t>항</t>
    <phoneticPr fontId="37" type="noConversion"/>
  </si>
  <si>
    <t>목</t>
    <phoneticPr fontId="37" type="noConversion"/>
  </si>
  <si>
    <t>해당사항 없음</t>
    <phoneticPr fontId="37" type="noConversion"/>
  </si>
  <si>
    <t>해당사항 없음</t>
    <phoneticPr fontId="37" type="noConversion"/>
  </si>
  <si>
    <t>계좌번호</t>
    <phoneticPr fontId="13" type="noConversion"/>
  </si>
  <si>
    <t>농협</t>
    <phoneticPr fontId="4" type="noConversion"/>
  </si>
  <si>
    <t>보통예금</t>
    <phoneticPr fontId="4" type="noConversion"/>
  </si>
  <si>
    <t>예금</t>
    <phoneticPr fontId="4" type="noConversion"/>
  </si>
  <si>
    <t>344-01-018166</t>
  </si>
  <si>
    <t>건강한가정조성부모교육</t>
  </si>
  <si>
    <t>514-01-078771</t>
  </si>
  <si>
    <t>한국어교육운영</t>
  </si>
  <si>
    <t>301-0121-5515-01</t>
  </si>
  <si>
    <t>기본운영</t>
  </si>
  <si>
    <t>301-0121-5517-71</t>
  </si>
  <si>
    <t>다문화가족 사례관리사업</t>
  </si>
  <si>
    <t>301-0121-5491-61</t>
  </si>
  <si>
    <t>다문화가족 방문교육사업</t>
  </si>
  <si>
    <t>301-0121-5506-91</t>
  </si>
  <si>
    <t>이중언어환경조성사업</t>
  </si>
  <si>
    <t>301-0121-5518-11</t>
  </si>
  <si>
    <t>다문화가족자녀언어발달지원사업</t>
  </si>
  <si>
    <t>301-0121-5510-11</t>
  </si>
  <si>
    <t>결혼이민자 통번역 서비스</t>
  </si>
  <si>
    <t>534-01-015460</t>
  </si>
  <si>
    <t>514-01-078754</t>
  </si>
  <si>
    <t>가족역량강화지원사업</t>
  </si>
  <si>
    <t>301-0121-5522-31</t>
  </si>
  <si>
    <t>-</t>
  </si>
  <si>
    <t>찾아가는결혼이주여성다이음사업</t>
  </si>
  <si>
    <t>301-0121-5540-51</t>
  </si>
  <si>
    <t>글로벌마을학당운영</t>
  </si>
  <si>
    <t>301-0121-5499-51</t>
  </si>
  <si>
    <t>다문화가족지원센터 종사자인건비 및 수당</t>
  </si>
  <si>
    <t>301-0121-5546-71</t>
  </si>
  <si>
    <t xml:space="preserve">결혼이민자 직업훈련지원 </t>
  </si>
  <si>
    <t>514-01-078767</t>
  </si>
  <si>
    <t>결혼이민자 학력지원</t>
  </si>
  <si>
    <t>301-0121-5504-11</t>
  </si>
  <si>
    <t>다문화가족 고향나들이사업</t>
  </si>
  <si>
    <t>301-0121-5502-41</t>
  </si>
  <si>
    <t>다문화청소년진로지원</t>
  </si>
  <si>
    <t>301-01215497-81</t>
  </si>
  <si>
    <t>다문화이주민플러스센터운영</t>
  </si>
  <si>
    <t>301-0121-5508-61</t>
  </si>
  <si>
    <t>다문화가정 자녀 심리정서지원사업</t>
  </si>
  <si>
    <t>301-0264-9631-81</t>
  </si>
  <si>
    <t>국제운송비지원사업</t>
  </si>
  <si>
    <t>301-0264-9636-61</t>
  </si>
  <si>
    <t>친정부모초정지원사업</t>
  </si>
  <si>
    <t>301-0005-8253-41</t>
  </si>
  <si>
    <t>다문화가족화합한마당</t>
  </si>
  <si>
    <t>301-0121-5527-11</t>
  </si>
  <si>
    <t>건강가정지원센터 지원</t>
  </si>
  <si>
    <t>301-0121-5539-31</t>
  </si>
  <si>
    <t>자조모임활성화지원사업</t>
  </si>
  <si>
    <t>아이돌봄지원사업</t>
  </si>
  <si>
    <t>공동육아나눔터운영</t>
    <phoneticPr fontId="4" type="noConversion"/>
  </si>
  <si>
    <t>[정부보조금명세서]</t>
    <phoneticPr fontId="13" type="noConversion"/>
  </si>
  <si>
    <t>보조내역</t>
    <phoneticPr fontId="13" type="noConversion"/>
  </si>
  <si>
    <t>보조기관</t>
    <phoneticPr fontId="4" type="noConversion"/>
  </si>
  <si>
    <t>[ 예비비사용조서 ]</t>
    <phoneticPr fontId="37" type="noConversion"/>
  </si>
  <si>
    <t>익산시</t>
    <phoneticPr fontId="4" type="noConversion"/>
  </si>
  <si>
    <t>보조금수입</t>
    <phoneticPr fontId="4" type="noConversion"/>
  </si>
  <si>
    <t>기본운영사업 1분기 보조금</t>
    <phoneticPr fontId="4" type="noConversion"/>
  </si>
  <si>
    <t>기본운영사업 2분기 보조금</t>
  </si>
  <si>
    <t>기본운영사업 3분기 보조금</t>
  </si>
  <si>
    <t>기본운영사업 4분기 보조금</t>
  </si>
  <si>
    <t>한국어운영 상반기 보조금</t>
    <phoneticPr fontId="4" type="noConversion"/>
  </si>
  <si>
    <t>한국어운영 하반기 보조금</t>
    <phoneticPr fontId="4" type="noConversion"/>
  </si>
  <si>
    <t>공동육아나눔터 1분기 보조금</t>
    <phoneticPr fontId="4" type="noConversion"/>
  </si>
  <si>
    <t>공동육아나눔터 2분기 보조금</t>
  </si>
  <si>
    <t>공동육아나눔터 3분기 보조금</t>
  </si>
  <si>
    <t>공동육아나눔터 4분기 보조금</t>
  </si>
  <si>
    <t>이주민플러스센터운영 1분기 보조금</t>
    <phoneticPr fontId="4" type="noConversion"/>
  </si>
  <si>
    <t>이주민플러스센터운영 2분기 보조금</t>
  </si>
  <si>
    <t>이주민플러스센터운영 3분기 보조금</t>
  </si>
  <si>
    <t>이주민플러스센터운영 4분기 보조금</t>
  </si>
  <si>
    <t>종사자인건비및수당 1분기 보조금</t>
    <phoneticPr fontId="4" type="noConversion"/>
  </si>
  <si>
    <t>종사자인건비및수당 2분기 보조금</t>
  </si>
  <si>
    <t>종사자인건비및수당 3분기 보조금</t>
  </si>
  <si>
    <t>종사자인건비및수당 4분기 보조금</t>
  </si>
  <si>
    <t>고향나들이지원사업 보조금</t>
    <phoneticPr fontId="4" type="noConversion"/>
  </si>
  <si>
    <t xml:space="preserve">다문화자녀 심리정서지원사업 보조금 </t>
    <phoneticPr fontId="4" type="noConversion"/>
  </si>
  <si>
    <t>결혼이민자통번역서비스사업 1분기 보조금</t>
    <phoneticPr fontId="4" type="noConversion"/>
  </si>
  <si>
    <t>결혼이민자통번역서비스사업 2분기 보조금</t>
  </si>
  <si>
    <t>결혼이민자통번역서비스사업 3분기 보조금</t>
  </si>
  <si>
    <t>결혼이민자통번역서비스사업 4분기 보조금</t>
  </si>
  <si>
    <t>다문화가족사례관리사업 1분기 보조금</t>
    <phoneticPr fontId="4" type="noConversion"/>
  </si>
  <si>
    <t>다문화가족사례관리사업 2분기 보조금</t>
  </si>
  <si>
    <t>다문화가족사례관리사업 3분기 보조금</t>
  </si>
  <si>
    <t>다문화가족사례관리사업 4분기 보조금</t>
  </si>
  <si>
    <t>다문화자녀언어발달지원사업 1분기 보조금</t>
    <phoneticPr fontId="4" type="noConversion"/>
  </si>
  <si>
    <t>다문화자녀언어발달지원사업 2분기 보조금</t>
  </si>
  <si>
    <t>다문화자녀언어발달지원사업 3분기 보조금</t>
  </si>
  <si>
    <t>다문화자녀언어발달지원사업 4분기 보조금</t>
  </si>
  <si>
    <t>글로벌마을학당운영3분기 보조금</t>
  </si>
  <si>
    <t>글로벌마을학당운영4분기 보조금</t>
  </si>
  <si>
    <t>찾아가는결혼이주여성 다이음사업 상반기 보조금</t>
    <phoneticPr fontId="4" type="noConversion"/>
  </si>
  <si>
    <t>찾아가는결혼이주여성 다이음사업 하반기 보조금</t>
    <phoneticPr fontId="4" type="noConversion"/>
  </si>
  <si>
    <t>결혼이주여성자조모임활성화지원사업</t>
    <phoneticPr fontId="4" type="noConversion"/>
  </si>
  <si>
    <t>다문화가족이중언어환경조성사업 1분기 보조금</t>
    <phoneticPr fontId="4" type="noConversion"/>
  </si>
  <si>
    <t>다문화가족이중언어환경조성사업 2분기 보조금</t>
    <phoneticPr fontId="4" type="noConversion"/>
  </si>
  <si>
    <t>다문화가족이중언어환경조성사업 3분기 보조금</t>
    <phoneticPr fontId="4" type="noConversion"/>
  </si>
  <si>
    <t>다문화가족이중언어환경조성사업 4분기 보조금</t>
    <phoneticPr fontId="4" type="noConversion"/>
  </si>
  <si>
    <t>다문화가족 방문교육사업 1분기 보조금</t>
    <phoneticPr fontId="4" type="noConversion"/>
  </si>
  <si>
    <t>다문화가족 방문교육사업 2분기 보조금</t>
    <phoneticPr fontId="4" type="noConversion"/>
  </si>
  <si>
    <t>다문화가족 방문교육사업 3분기 보조금</t>
    <phoneticPr fontId="4" type="noConversion"/>
  </si>
  <si>
    <t>다문화가족 방문교육사업 4분기 보조금</t>
    <phoneticPr fontId="4" type="noConversion"/>
  </si>
  <si>
    <t>가족역량강화지원사업 2분기 보조금</t>
    <phoneticPr fontId="4" type="noConversion"/>
  </si>
  <si>
    <t>가족역량강화지원사업 1분기 보조금</t>
    <phoneticPr fontId="4" type="noConversion"/>
  </si>
  <si>
    <t>가족역량강화지원사업 3,4분기 보조금</t>
    <phoneticPr fontId="4" type="noConversion"/>
  </si>
  <si>
    <t>글로벌마을학당운영 1분기 보조금</t>
    <phoneticPr fontId="4" type="noConversion"/>
  </si>
  <si>
    <t>결혼이민자 학력지원 상반기 보조금</t>
    <phoneticPr fontId="4" type="noConversion"/>
  </si>
  <si>
    <t>건강한가정조성부모교육 보조금</t>
    <phoneticPr fontId="4" type="noConversion"/>
  </si>
  <si>
    <t>다문화청소년진로지원사업 상반기 보조금</t>
    <phoneticPr fontId="4" type="noConversion"/>
  </si>
  <si>
    <t>결혼이민자 직업훈련지원 보조금</t>
    <phoneticPr fontId="4" type="noConversion"/>
  </si>
  <si>
    <t>글로벌마을학당운영 2분기 보조금</t>
    <phoneticPr fontId="4" type="noConversion"/>
  </si>
  <si>
    <t>인건비</t>
    <phoneticPr fontId="4" type="noConversion"/>
  </si>
  <si>
    <t>급여</t>
    <phoneticPr fontId="4" type="noConversion"/>
  </si>
  <si>
    <t>[인건비명세서]</t>
    <phoneticPr fontId="13" type="noConversion"/>
  </si>
  <si>
    <t>제수당</t>
    <phoneticPr fontId="4" type="noConversion"/>
  </si>
  <si>
    <t>퇴직금및퇴직적립금</t>
    <phoneticPr fontId="4" type="noConversion"/>
  </si>
  <si>
    <t>사회보험부담비용</t>
    <phoneticPr fontId="4" type="noConversion"/>
  </si>
  <si>
    <t>기타후생경비</t>
    <phoneticPr fontId="4" type="noConversion"/>
  </si>
  <si>
    <t>다문화이주민플러스센터운영</t>
    <phoneticPr fontId="4" type="noConversion"/>
  </si>
  <si>
    <t>국제운송비지원사업 보조금</t>
    <phoneticPr fontId="4" type="noConversion"/>
  </si>
  <si>
    <t>건강가정지원센터지원 보조금</t>
    <phoneticPr fontId="4" type="noConversion"/>
  </si>
  <si>
    <t>보조금</t>
    <phoneticPr fontId="4" type="noConversion"/>
  </si>
  <si>
    <t>아이돌보미건강검진 보조금</t>
    <phoneticPr fontId="4" type="noConversion"/>
  </si>
  <si>
    <t>장애아가족양육지원사업 1차 보조금</t>
    <phoneticPr fontId="4" type="noConversion"/>
  </si>
  <si>
    <t>전라북도</t>
    <phoneticPr fontId="4" type="noConversion"/>
  </si>
  <si>
    <t>장애아가족양육지원사업 2차 보조금</t>
    <phoneticPr fontId="4" type="noConversion"/>
  </si>
  <si>
    <t>장애아가족양육지원사업 3차 보조금</t>
    <phoneticPr fontId="4" type="noConversion"/>
  </si>
  <si>
    <t>다문화가족화합한마당 보조금</t>
    <phoneticPr fontId="4" type="noConversion"/>
  </si>
  <si>
    <t>찾아가는결혼이주여성다이음사업</t>
    <phoneticPr fontId="4" type="noConversion"/>
  </si>
  <si>
    <t>아이돌봄지원사업 보조금</t>
    <phoneticPr fontId="4" type="noConversion"/>
  </si>
  <si>
    <t>아이돌봄지원사업 보조금</t>
    <phoneticPr fontId="4" type="noConversion"/>
  </si>
  <si>
    <t>아이돌봄지원사업 보조금</t>
    <phoneticPr fontId="4" type="noConversion"/>
  </si>
  <si>
    <t>종사자 명절휴가비 보조금</t>
    <phoneticPr fontId="4" type="noConversion"/>
  </si>
  <si>
    <t>친정부모초청지원사업 보조금</t>
    <phoneticPr fontId="4" type="noConversion"/>
  </si>
  <si>
    <t>공동육아나눔터</t>
    <phoneticPr fontId="4" type="noConversion"/>
  </si>
  <si>
    <t>다문화가족 방문교육</t>
    <phoneticPr fontId="13" type="noConversion"/>
  </si>
  <si>
    <t>[기타비용명세서]</t>
    <phoneticPr fontId="13" type="noConversion"/>
  </si>
  <si>
    <t>업무추진비</t>
    <phoneticPr fontId="4" type="noConversion"/>
  </si>
  <si>
    <t>기관운영비</t>
    <phoneticPr fontId="4" type="noConversion"/>
  </si>
  <si>
    <t>회의비</t>
    <phoneticPr fontId="4" type="noConversion"/>
  </si>
  <si>
    <t>운영비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</si>
  <si>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</si>
  <si>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</si>
  <si>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</si>
  <si>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</si>
  <si>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</si>
  <si>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기타운영비</t>
    <phoneticPr fontId="4" type="noConversion"/>
  </si>
  <si>
    <t>시설비</t>
    <phoneticPr fontId="4" type="noConversion"/>
  </si>
  <si>
    <t>자산취득비</t>
    <phoneticPr fontId="4" type="noConversion"/>
  </si>
  <si>
    <t>재산조성비</t>
    <phoneticPr fontId="4" type="noConversion"/>
  </si>
  <si>
    <t>기관운영비 : 239,998원×12개월≒2,879,970원
비상근센터장활동비: 676,710원☓12개월=8,120,530원</t>
    <phoneticPr fontId="4" type="noConversion"/>
  </si>
  <si>
    <t>운영위원회의비: 137,788원×4회=551,150원
부서운영비: 49,000원×12개월≒588,000원</t>
    <phoneticPr fontId="4" type="noConversion"/>
  </si>
  <si>
    <t>직원교육비:66,000원×12개월=792,000원
직원역량강화비 220,500원</t>
    <phoneticPr fontId="4" type="noConversion"/>
  </si>
  <si>
    <t>출장여비 : 392,450원×12명=4,709,400원</t>
    <phoneticPr fontId="4" type="noConversion"/>
  </si>
  <si>
    <t>전기요금, 전화요금, 상하수도비, 난방비 등
888,246원×12개월≒10,658,950원</t>
    <phoneticPr fontId="4" type="noConversion"/>
  </si>
  <si>
    <t>사무용품, 캠스, 프린트, 정수기 등 각종수수료 
1,419,683원×12개원=17,036,190원</t>
    <phoneticPr fontId="4" type="noConversion"/>
  </si>
  <si>
    <t>자동차보험, 화재보험, 재정보증보험료 등
917,813원×4분기=3,671,250원</t>
    <phoneticPr fontId="4" type="noConversion"/>
  </si>
  <si>
    <t>차량유류대,정비유지비 등 
287,625원×4분기=1,150,500원</t>
    <phoneticPr fontId="4" type="noConversion"/>
  </si>
  <si>
    <t>비품수선비 외 전기안전점검, 소방안전점검 
7,068,540원</t>
    <phoneticPr fontId="4" type="noConversion"/>
  </si>
  <si>
    <t>시설개보수비 
7,780,900원</t>
    <phoneticPr fontId="4" type="noConversion"/>
  </si>
  <si>
    <t>비품구입비
10,193,800원</t>
    <phoneticPr fontId="4" type="noConversion"/>
  </si>
  <si>
    <t>아이돌봄 건강검진</t>
    <phoneticPr fontId="4" type="noConversion"/>
  </si>
  <si>
    <t>명절수당 : 1,671,758원×11명=18,389,340원
가족수당 : 1,152,000원×5명≒5,760,000원
시간외수당 : 1,292,144원×11명=14,213,590원</t>
    <phoneticPr fontId="4" type="noConversion"/>
  </si>
  <si>
    <t xml:space="preserve">평균 2,055,082원×11명×12개월 ≒ 271,270,860원 </t>
    <phoneticPr fontId="4" type="noConversion"/>
  </si>
  <si>
    <t>평균 2,425,847원×11명=26,684,320원</t>
    <phoneticPr fontId="4" type="noConversion"/>
  </si>
  <si>
    <t>평균 2,888,144원×11명=31,769,580원</t>
    <phoneticPr fontId="4" type="noConversion"/>
  </si>
  <si>
    <t>250,000원×10명=2,500,000원</t>
    <phoneticPr fontId="4" type="noConversion"/>
  </si>
  <si>
    <t xml:space="preserve">익산시건강가정·다문화가족지원센터 </t>
  </si>
  <si>
    <t>익산시건강가정·다문화가족지원센터</t>
    <phoneticPr fontId="37" type="noConversion"/>
  </si>
  <si>
    <t>익산시건강가정·다문화가족지원센터</t>
    <phoneticPr fontId="13" type="noConversion"/>
  </si>
  <si>
    <t>익산시건강가정·다문화가족지원센터</t>
    <phoneticPr fontId="13" type="noConversion"/>
  </si>
  <si>
    <t>[ 재무상태표 ]</t>
    <phoneticPr fontId="37" type="noConversion"/>
  </si>
  <si>
    <t>통합</t>
    <phoneticPr fontId="37" type="noConversion"/>
  </si>
  <si>
    <t>공익목적사업</t>
    <phoneticPr fontId="37" type="noConversion"/>
  </si>
  <si>
    <t>기타사업</t>
    <phoneticPr fontId="37" type="noConversion"/>
  </si>
  <si>
    <t>당기</t>
    <phoneticPr fontId="4" type="noConversion"/>
  </si>
  <si>
    <t>[ 수지계산서 ]</t>
    <phoneticPr fontId="37" type="noConversion"/>
  </si>
  <si>
    <t>금년도</t>
    <phoneticPr fontId="37" type="noConversion"/>
  </si>
  <si>
    <t>전년도</t>
    <phoneticPr fontId="37" type="noConversion"/>
  </si>
  <si>
    <t>금액</t>
    <phoneticPr fontId="4" type="noConversion"/>
  </si>
  <si>
    <t>과목</t>
    <phoneticPr fontId="4" type="noConversion"/>
  </si>
  <si>
    <t>금년도</t>
    <phoneticPr fontId="4" type="noConversion"/>
  </si>
  <si>
    <t>비용</t>
    <phoneticPr fontId="4" type="noConversion"/>
  </si>
  <si>
    <t>수익</t>
    <phoneticPr fontId="4" type="noConversion"/>
  </si>
  <si>
    <t>[ 유가증권 명세서 ]</t>
    <phoneticPr fontId="37" type="noConversion"/>
  </si>
  <si>
    <t>종류</t>
    <phoneticPr fontId="37" type="noConversion"/>
  </si>
  <si>
    <t>발행자</t>
    <phoneticPr fontId="37" type="noConversion"/>
  </si>
  <si>
    <t>액면가액</t>
    <phoneticPr fontId="37" type="noConversion"/>
  </si>
  <si>
    <t>금액</t>
    <phoneticPr fontId="37" type="noConversion"/>
  </si>
  <si>
    <t>만기일자</t>
    <phoneticPr fontId="4" type="noConversion"/>
  </si>
  <si>
    <t>비고</t>
    <phoneticPr fontId="4" type="noConversion"/>
  </si>
  <si>
    <t>[ 미수금 명세서 ]</t>
    <phoneticPr fontId="37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</si>
  <si>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</si>
  <si>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</si>
  <si>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</si>
  <si>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예산액</t>
    <phoneticPr fontId="37" type="noConversion"/>
  </si>
  <si>
    <t>세입결정액</t>
    <phoneticPr fontId="37" type="noConversion"/>
  </si>
  <si>
    <t>미수입액</t>
    <phoneticPr fontId="37" type="noConversion"/>
  </si>
  <si>
    <t>산출기초</t>
    <phoneticPr fontId="4" type="noConversion"/>
  </si>
  <si>
    <t>구분</t>
    <phoneticPr fontId="4" type="noConversion"/>
  </si>
  <si>
    <t>증서번호</t>
    <phoneticPr fontId="37" type="noConversion"/>
  </si>
  <si>
    <t>[ 재고자산 명세서 ]</t>
    <phoneticPr fontId="37" type="noConversion"/>
  </si>
  <si>
    <t>품명</t>
    <phoneticPr fontId="4" type="noConversion"/>
  </si>
  <si>
    <t>용도</t>
    <phoneticPr fontId="4" type="noConversion"/>
  </si>
  <si>
    <t>전년이월</t>
    <phoneticPr fontId="4" type="noConversion"/>
  </si>
  <si>
    <t>수량</t>
    <phoneticPr fontId="4" type="noConversion"/>
  </si>
  <si>
    <t>단가</t>
    <phoneticPr fontId="4" type="noConversion"/>
  </si>
  <si>
    <t>당해연도수입</t>
    <phoneticPr fontId="4" type="noConversion"/>
  </si>
  <si>
    <t>당해연도지출</t>
    <phoneticPr fontId="37" type="noConversion"/>
  </si>
  <si>
    <t>연말이월</t>
    <phoneticPr fontId="4" type="noConversion"/>
  </si>
  <si>
    <t>종류</t>
    <phoneticPr fontId="4" type="noConversion"/>
  </si>
  <si>
    <t>내역</t>
    <phoneticPr fontId="4" type="noConversion"/>
  </si>
  <si>
    <t>[ 유동자산 명세서 ]</t>
    <phoneticPr fontId="37" type="noConversion"/>
  </si>
  <si>
    <t>[ 고정자산 명세서 ]</t>
    <phoneticPr fontId="37" type="noConversion"/>
  </si>
  <si>
    <t>규모</t>
    <phoneticPr fontId="4" type="noConversion"/>
  </si>
  <si>
    <t>취득원가 또는 평가액</t>
    <phoneticPr fontId="4" type="noConversion"/>
  </si>
  <si>
    <t>[ 부채 명세서 ]</t>
    <phoneticPr fontId="37" type="noConversion"/>
  </si>
  <si>
    <t>순위</t>
    <phoneticPr fontId="4" type="noConversion"/>
  </si>
  <si>
    <t>기채연월일</t>
    <phoneticPr fontId="4" type="noConversion"/>
  </si>
  <si>
    <t>적요</t>
    <phoneticPr fontId="4" type="noConversion"/>
  </si>
  <si>
    <t>채권자</t>
    <phoneticPr fontId="4" type="noConversion"/>
  </si>
  <si>
    <t>상환예정일</t>
    <phoneticPr fontId="4" type="noConversion"/>
  </si>
  <si>
    <t>금리(%)</t>
    <phoneticPr fontId="4" type="noConversion"/>
  </si>
  <si>
    <t>[ 각종 충당금 명세서 ]</t>
    <phoneticPr fontId="37" type="noConversion"/>
  </si>
  <si>
    <t>전년도이월액</t>
    <phoneticPr fontId="4" type="noConversion"/>
  </si>
  <si>
    <t>당해연도 증가액</t>
    <phoneticPr fontId="4" type="noConversion"/>
  </si>
  <si>
    <t>당해연도 감소액</t>
    <phoneticPr fontId="4" type="noConversion"/>
  </si>
  <si>
    <t>현재잔액</t>
    <phoneticPr fontId="4" type="noConversion"/>
  </si>
  <si>
    <t>301-0164-2797-21</t>
    <phoneticPr fontId="4" type="noConversion"/>
  </si>
  <si>
    <t>-</t>
    <phoneticPr fontId="4" type="noConversion"/>
  </si>
  <si>
    <t>301-0178-9661-11</t>
    <phoneticPr fontId="4" type="noConversion"/>
  </si>
  <si>
    <t>※보조금 반납분(179,438,009원) 잔액에 포함</t>
    <phoneticPr fontId="13" type="noConversion"/>
  </si>
  <si>
    <t>해당사항없음</t>
  </si>
  <si>
    <t>[붙임1]</t>
    <phoneticPr fontId="4" type="noConversion"/>
  </si>
  <si>
    <t>2020년 익산시건강가정·다문화가족지원센터 세입·세출 결산서</t>
    <phoneticPr fontId="13" type="noConversion"/>
  </si>
  <si>
    <t>[현금 및 예금 명세서]</t>
    <phoneticPr fontId="13" type="noConversion"/>
  </si>
  <si>
    <t>[붙임2]</t>
    <phoneticPr fontId="4" type="noConversion"/>
  </si>
  <si>
    <t>[붙임3]</t>
    <phoneticPr fontId="4" type="noConversion"/>
  </si>
  <si>
    <t>[붙임6]</t>
    <phoneticPr fontId="4" type="noConversion"/>
  </si>
  <si>
    <t>[붙임7]</t>
    <phoneticPr fontId="4" type="noConversion"/>
  </si>
  <si>
    <t>이월금</t>
    <phoneticPr fontId="4" type="noConversion"/>
  </si>
  <si>
    <t>후원금</t>
    <phoneticPr fontId="4" type="noConversion"/>
  </si>
  <si>
    <t xml:space="preserve">익산시건강가정·다문화가족지원센터 </t>
    <phoneticPr fontId="13" type="noConversion"/>
  </si>
  <si>
    <t>(단위:원)</t>
    <phoneticPr fontId="13" type="noConversion"/>
  </si>
  <si>
    <t>세     입</t>
    <phoneticPr fontId="13" type="noConversion"/>
  </si>
  <si>
    <t>세       출</t>
    <phoneticPr fontId="13" type="noConversion"/>
  </si>
  <si>
    <t>관</t>
    <phoneticPr fontId="13" type="noConversion"/>
  </si>
  <si>
    <t>항</t>
    <phoneticPr fontId="13" type="noConversion"/>
  </si>
  <si>
    <t>목</t>
    <phoneticPr fontId="13" type="noConversion"/>
  </si>
  <si>
    <t>증감(B)-(A)</t>
    <phoneticPr fontId="13" type="noConversion"/>
  </si>
  <si>
    <t>관</t>
    <phoneticPr fontId="13" type="noConversion"/>
  </si>
  <si>
    <t>액    수</t>
    <phoneticPr fontId="13" type="noConversion"/>
  </si>
  <si>
    <t>비율(%)</t>
    <phoneticPr fontId="13" type="noConversion"/>
  </si>
  <si>
    <t>총    계</t>
    <phoneticPr fontId="13" type="noConversion"/>
  </si>
  <si>
    <t>총 계</t>
    <phoneticPr fontId="13" type="noConversion"/>
  </si>
  <si>
    <t>사무비</t>
    <phoneticPr fontId="13" type="noConversion"/>
  </si>
  <si>
    <t>인건비</t>
    <phoneticPr fontId="13" type="noConversion"/>
  </si>
  <si>
    <t>도비보조금</t>
    <phoneticPr fontId="13" type="noConversion"/>
  </si>
  <si>
    <t>급  여</t>
    <phoneticPr fontId="13" type="noConversion"/>
  </si>
  <si>
    <t>시비보조금</t>
    <phoneticPr fontId="13" type="noConversion"/>
  </si>
  <si>
    <t>아이돌봄지원 보조금</t>
    <phoneticPr fontId="4" type="noConversion"/>
  </si>
  <si>
    <t>퇴직금 및 퇴직적립금</t>
    <phoneticPr fontId="4" type="noConversion"/>
  </si>
  <si>
    <t>장애아양육가족지원 보조금</t>
    <phoneticPr fontId="4" type="noConversion"/>
  </si>
  <si>
    <t>사회보험부담금</t>
    <phoneticPr fontId="13" type="noConversion"/>
  </si>
  <si>
    <t>후원금수입</t>
    <phoneticPr fontId="13" type="noConversion"/>
  </si>
  <si>
    <t>기타후생경비</t>
    <phoneticPr fontId="13" type="noConversion"/>
  </si>
  <si>
    <t>지정후원금</t>
    <phoneticPr fontId="13" type="noConversion"/>
  </si>
  <si>
    <t>업무추진비</t>
    <phoneticPr fontId="13" type="noConversion"/>
  </si>
  <si>
    <t>이월금</t>
    <phoneticPr fontId="13" type="noConversion"/>
  </si>
  <si>
    <t>기관운영비</t>
    <phoneticPr fontId="13" type="noConversion"/>
  </si>
  <si>
    <t>전년도이월금(후원금)</t>
    <phoneticPr fontId="13" type="noConversion"/>
  </si>
  <si>
    <t>회의비</t>
    <phoneticPr fontId="13" type="noConversion"/>
  </si>
  <si>
    <t>운영비</t>
    <phoneticPr fontId="13" type="noConversion"/>
  </si>
  <si>
    <t>여비</t>
    <phoneticPr fontId="13" type="noConversion"/>
  </si>
  <si>
    <t>수용수수료</t>
    <phoneticPr fontId="13" type="noConversion"/>
  </si>
  <si>
    <t>제세공과금</t>
    <phoneticPr fontId="13" type="noConversion"/>
  </si>
  <si>
    <t>차량비</t>
    <phoneticPr fontId="13" type="noConversion"/>
  </si>
  <si>
    <t>기타운영비</t>
    <phoneticPr fontId="13" type="noConversion"/>
  </si>
  <si>
    <t>재산조성비</t>
    <phoneticPr fontId="13" type="noConversion"/>
  </si>
  <si>
    <t>시설비</t>
    <phoneticPr fontId="13" type="noConversion"/>
  </si>
  <si>
    <t>시설장비유지비</t>
    <phoneticPr fontId="4" type="noConversion"/>
  </si>
  <si>
    <t>자산취득비</t>
    <phoneticPr fontId="13" type="noConversion"/>
  </si>
  <si>
    <t>사업비</t>
    <phoneticPr fontId="13" type="noConversion"/>
  </si>
  <si>
    <t>한국어교육운영</t>
    <phoneticPr fontId="13" type="noConversion"/>
  </si>
  <si>
    <t>다문화가족 사례관리사업</t>
    <phoneticPr fontId="13" type="noConversion"/>
  </si>
  <si>
    <t>이중언어가족환경조성사업</t>
    <phoneticPr fontId="13" type="noConversion"/>
  </si>
  <si>
    <t>다문화자녀 언어발달지원사업</t>
    <phoneticPr fontId="13" type="noConversion"/>
  </si>
  <si>
    <t>결혼이민자통번역지원서비스사업</t>
    <phoneticPr fontId="13" type="noConversion"/>
  </si>
  <si>
    <t>취약위기가족지원사업</t>
    <phoneticPr fontId="4" type="noConversion"/>
  </si>
  <si>
    <t>아이돌봄지원사업</t>
    <phoneticPr fontId="4" type="noConversion"/>
  </si>
  <si>
    <t>종사자인건비 및 수당</t>
    <phoneticPr fontId="4" type="noConversion"/>
  </si>
  <si>
    <t>결혼이민자 학력취득지원</t>
    <phoneticPr fontId="13" type="noConversion"/>
  </si>
  <si>
    <t>고향나들이</t>
    <phoneticPr fontId="13" type="noConversion"/>
  </si>
  <si>
    <t>청소년진로지원사업</t>
    <phoneticPr fontId="4" type="noConversion"/>
  </si>
  <si>
    <t>결혼이민자자조모임</t>
    <phoneticPr fontId="4" type="noConversion"/>
  </si>
  <si>
    <t>후원금</t>
    <phoneticPr fontId="13" type="noConversion"/>
  </si>
  <si>
    <t>후원금</t>
    <phoneticPr fontId="4" type="noConversion"/>
  </si>
  <si>
    <t>이월금</t>
    <phoneticPr fontId="13" type="noConversion"/>
  </si>
  <si>
    <t>이월금</t>
    <phoneticPr fontId="13" type="noConversion"/>
  </si>
  <si>
    <t>보조금(익산시)</t>
    <phoneticPr fontId="4" type="noConversion"/>
  </si>
  <si>
    <t>보조금(전라북도)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</si>
</sst>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0.0%"/>
    <numFmt numFmtId="178" formatCode="0_ "/>
    <numFmt numFmtId="179" formatCode="0_);[Red]\(0\)"/>
    <numFmt numFmtId="180" formatCode="#,##0_);[Red]\(#,##0\)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22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2"/>
      <color theme="0"/>
      <name val="맑은 고딕"/>
      <family val="2"/>
      <charset val="129"/>
      <scheme val="minor"/>
    </font>
    <font>
      <sz val="11"/>
      <name val="굴림체"/>
      <family val="3"/>
      <charset val="129"/>
    </font>
    <font>
      <b/>
      <sz val="15"/>
      <name val="굴림체"/>
      <family val="3"/>
      <charset val="129"/>
    </font>
    <font>
      <b/>
      <sz val="20"/>
      <name val="굴림체"/>
      <family val="3"/>
      <charset val="129"/>
    </font>
    <font>
      <b/>
      <sz val="12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sz val="14"/>
      <name val="돋움"/>
      <family val="3"/>
      <charset val="129"/>
    </font>
    <font>
      <sz val="12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12"/>
      <color theme="3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name val="돋움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4"/>
      <name val="돋움체"/>
      <family val="3"/>
      <charset val="129"/>
    </font>
    <font>
      <b/>
      <sz val="15"/>
      <color theme="0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4"/>
      <name val="굴림체"/>
      <family val="3"/>
      <charset val="129"/>
    </font>
    <font>
      <sz val="1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20"/>
      <color theme="0"/>
      <name val="굴림체"/>
      <family val="3"/>
      <charset val="129"/>
    </font>
    <font>
      <b/>
      <sz val="16"/>
      <name val="바탕체"/>
      <family val="1"/>
      <charset val="129"/>
    </font>
    <font>
      <sz val="8"/>
      <name val="굴림체"/>
      <family val="3"/>
      <charset val="129"/>
    </font>
    <font>
      <sz val="11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name val="바탕체"/>
      <family val="1"/>
      <charset val="129"/>
    </font>
    <font>
      <b/>
      <sz val="20"/>
      <name val="바탕체"/>
      <family val="1"/>
      <charset val="129"/>
    </font>
    <font>
      <sz val="20"/>
      <name val="바탕체"/>
      <family val="1"/>
      <charset val="129"/>
    </font>
    <font>
      <b/>
      <sz val="16"/>
      <name val="굴림체"/>
      <family val="3"/>
      <charset val="129"/>
    </font>
    <font>
      <sz val="20"/>
      <color theme="0"/>
      <name val="맑은 고딕"/>
      <family val="2"/>
      <charset val="129"/>
      <scheme val="minor"/>
    </font>
    <font>
      <sz val="20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" fillId="0" borderId="0"/>
    <xf numFmtId="41" fontId="6" fillId="0" borderId="0" applyFont="0" applyFill="0" applyBorder="0" applyAlignment="0" applyProtection="0"/>
    <xf numFmtId="0" fontId="6" fillId="0" borderId="0"/>
    <xf numFmtId="0" fontId="2" fillId="0" borderId="0"/>
  </cellStyleXfs>
  <cellXfs count="420">
    <xf numFmtId="0" fontId="0" fillId="0" borderId="0" xfId="0">
      <alignment vertical="center"/>
    </xf>
    <xf numFmtId="0" fontId="3" fillId="0" borderId="0" xfId="2" applyFont="1" applyFill="1" applyBorder="1" applyAlignment="1">
      <alignment vertical="center"/>
    </xf>
    <xf numFmtId="0" fontId="2" fillId="0" borderId="0" xfId="2">
      <alignment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0" xfId="2" applyAlignment="1">
      <alignment horizontal="right"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4" fillId="0" borderId="0" xfId="2" applyFont="1">
      <alignment vertical="center"/>
    </xf>
    <xf numFmtId="176" fontId="15" fillId="0" borderId="11" xfId="3" applyNumberFormat="1" applyFont="1" applyBorder="1" applyAlignment="1">
      <alignment horizontal="center" vertical="center"/>
    </xf>
    <xf numFmtId="177" fontId="15" fillId="0" borderId="13" xfId="2" applyNumberFormat="1" applyFont="1" applyBorder="1" applyAlignment="1">
      <alignment vertical="center"/>
    </xf>
    <xf numFmtId="176" fontId="15" fillId="0" borderId="14" xfId="3" applyNumberFormat="1" applyFont="1" applyBorder="1" applyAlignment="1">
      <alignment horizontal="center" vertical="center"/>
    </xf>
    <xf numFmtId="176" fontId="15" fillId="0" borderId="15" xfId="3" applyNumberFormat="1" applyFont="1" applyBorder="1" applyAlignment="1">
      <alignment horizontal="right" vertical="center"/>
    </xf>
    <xf numFmtId="177" fontId="15" fillId="0" borderId="16" xfId="2" applyNumberFormat="1" applyFont="1" applyBorder="1" applyAlignment="1">
      <alignment horizontal="center" vertical="center"/>
    </xf>
    <xf numFmtId="41" fontId="17" fillId="0" borderId="15" xfId="3" applyFont="1" applyBorder="1" applyAlignment="1">
      <alignment vertical="center"/>
    </xf>
    <xf numFmtId="0" fontId="2" fillId="0" borderId="0" xfId="2" applyFont="1">
      <alignment vertical="center"/>
    </xf>
    <xf numFmtId="177" fontId="18" fillId="0" borderId="16" xfId="2" applyNumberFormat="1" applyFont="1" applyBorder="1" applyAlignment="1">
      <alignment horizontal="center" vertical="center"/>
    </xf>
    <xf numFmtId="41" fontId="17" fillId="5" borderId="15" xfId="3" applyFont="1" applyFill="1" applyBorder="1" applyAlignment="1">
      <alignment horizontal="right" vertical="center"/>
    </xf>
    <xf numFmtId="177" fontId="18" fillId="0" borderId="19" xfId="2" quotePrefix="1" applyNumberFormat="1" applyFont="1" applyBorder="1" applyAlignment="1">
      <alignment vertical="center"/>
    </xf>
    <xf numFmtId="177" fontId="18" fillId="0" borderId="19" xfId="2" quotePrefix="1" applyNumberFormat="1" applyFont="1" applyBorder="1" applyAlignment="1">
      <alignment horizontal="center" vertical="center"/>
    </xf>
    <xf numFmtId="41" fontId="0" fillId="0" borderId="0" xfId="3" applyFont="1">
      <alignment vertical="center"/>
    </xf>
    <xf numFmtId="0" fontId="6" fillId="0" borderId="0" xfId="2" applyFont="1">
      <alignment vertical="center"/>
    </xf>
    <xf numFmtId="0" fontId="8" fillId="0" borderId="0" xfId="2" applyFont="1" applyAlignment="1">
      <alignment vertical="center"/>
    </xf>
    <xf numFmtId="0" fontId="19" fillId="0" borderId="0" xfId="2" applyFont="1">
      <alignment vertical="center"/>
    </xf>
    <xf numFmtId="0" fontId="12" fillId="2" borderId="19" xfId="1" applyFont="1" applyBorder="1" applyAlignment="1">
      <alignment horizontal="center" vertical="center" wrapText="1"/>
    </xf>
    <xf numFmtId="0" fontId="12" fillId="2" borderId="35" xfId="1" applyFont="1" applyBorder="1" applyAlignment="1">
      <alignment horizontal="center" vertical="center" wrapText="1"/>
    </xf>
    <xf numFmtId="41" fontId="18" fillId="0" borderId="37" xfId="3" applyFont="1" applyBorder="1" applyAlignment="1">
      <alignment horizontal="right" vertical="center"/>
    </xf>
    <xf numFmtId="177" fontId="18" fillId="0" borderId="38" xfId="2" applyNumberFormat="1" applyFont="1" applyBorder="1" applyAlignment="1">
      <alignment horizontal="right" vertical="center"/>
    </xf>
    <xf numFmtId="41" fontId="18" fillId="0" borderId="40" xfId="3" applyFont="1" applyFill="1" applyBorder="1" applyAlignment="1">
      <alignment horizontal="right" vertical="center"/>
    </xf>
    <xf numFmtId="177" fontId="18" fillId="0" borderId="41" xfId="3" applyNumberFormat="1" applyFont="1" applyFill="1" applyBorder="1" applyAlignment="1">
      <alignment horizontal="right" vertical="center"/>
    </xf>
    <xf numFmtId="41" fontId="18" fillId="4" borderId="37" xfId="3" applyFont="1" applyFill="1" applyBorder="1" applyAlignment="1">
      <alignment horizontal="right" vertical="center"/>
    </xf>
    <xf numFmtId="176" fontId="21" fillId="6" borderId="36" xfId="5" applyNumberFormat="1" applyFont="1" applyFill="1" applyBorder="1" applyAlignment="1">
      <alignment horizontal="left" vertical="center"/>
    </xf>
    <xf numFmtId="176" fontId="21" fillId="6" borderId="4" xfId="5" applyNumberFormat="1" applyFont="1" applyFill="1" applyBorder="1" applyAlignment="1">
      <alignment horizontal="left" vertical="center"/>
    </xf>
    <xf numFmtId="176" fontId="21" fillId="6" borderId="42" xfId="5" applyNumberFormat="1" applyFont="1" applyFill="1" applyBorder="1" applyAlignment="1">
      <alignment horizontal="left" vertical="center"/>
    </xf>
    <xf numFmtId="41" fontId="21" fillId="6" borderId="37" xfId="3" applyFont="1" applyFill="1" applyBorder="1" applyAlignment="1">
      <alignment horizontal="right" vertical="center"/>
    </xf>
    <xf numFmtId="177" fontId="18" fillId="6" borderId="38" xfId="3" applyNumberFormat="1" applyFont="1" applyFill="1" applyBorder="1" applyAlignment="1">
      <alignment horizontal="right" vertical="center"/>
    </xf>
    <xf numFmtId="176" fontId="18" fillId="0" borderId="43" xfId="3" applyNumberFormat="1" applyFont="1" applyBorder="1">
      <alignment vertical="center"/>
    </xf>
    <xf numFmtId="176" fontId="18" fillId="0" borderId="12" xfId="3" applyNumberFormat="1" applyFont="1" applyBorder="1" applyAlignment="1">
      <alignment vertical="center" wrapText="1"/>
    </xf>
    <xf numFmtId="176" fontId="18" fillId="0" borderId="22" xfId="3" applyNumberFormat="1" applyFont="1" applyBorder="1" applyAlignment="1">
      <alignment horizontal="left" vertical="center" wrapText="1"/>
    </xf>
    <xf numFmtId="41" fontId="17" fillId="0" borderId="15" xfId="3" applyFont="1" applyBorder="1" applyAlignment="1">
      <alignment horizontal="right" vertical="center"/>
    </xf>
    <xf numFmtId="176" fontId="18" fillId="0" borderId="43" xfId="2" applyNumberFormat="1" applyFont="1" applyBorder="1" applyAlignment="1">
      <alignment vertical="center"/>
    </xf>
    <xf numFmtId="41" fontId="18" fillId="0" borderId="37" xfId="3" applyFont="1" applyFill="1" applyBorder="1" applyAlignment="1">
      <alignment horizontal="right" vertical="center"/>
    </xf>
    <xf numFmtId="177" fontId="18" fillId="0" borderId="38" xfId="3" applyNumberFormat="1" applyFont="1" applyFill="1" applyBorder="1" applyAlignment="1">
      <alignment horizontal="right" vertical="center"/>
    </xf>
    <xf numFmtId="176" fontId="18" fillId="0" borderId="26" xfId="3" applyNumberFormat="1" applyFont="1" applyBorder="1" applyAlignment="1">
      <alignment vertical="center" wrapText="1"/>
    </xf>
    <xf numFmtId="41" fontId="17" fillId="0" borderId="15" xfId="3" applyFont="1" applyFill="1" applyBorder="1" applyAlignment="1">
      <alignment horizontal="right" vertical="center"/>
    </xf>
    <xf numFmtId="41" fontId="18" fillId="4" borderId="45" xfId="3" applyFont="1" applyFill="1" applyBorder="1" applyAlignment="1">
      <alignment horizontal="right" vertical="center"/>
    </xf>
    <xf numFmtId="176" fontId="18" fillId="0" borderId="43" xfId="3" applyNumberFormat="1" applyFont="1" applyBorder="1" applyAlignment="1">
      <alignment horizontal="left" vertical="center"/>
    </xf>
    <xf numFmtId="176" fontId="18" fillId="0" borderId="47" xfId="3" applyNumberFormat="1" applyFont="1" applyBorder="1">
      <alignment vertical="center"/>
    </xf>
    <xf numFmtId="176" fontId="18" fillId="0" borderId="12" xfId="3" applyNumberFormat="1" applyFont="1" applyBorder="1" applyAlignment="1">
      <alignment horizontal="center" vertical="center"/>
    </xf>
    <xf numFmtId="176" fontId="18" fillId="0" borderId="15" xfId="3" applyNumberFormat="1" applyFont="1" applyBorder="1" applyAlignment="1">
      <alignment horizontal="left" vertical="center" wrapText="1"/>
    </xf>
    <xf numFmtId="41" fontId="17" fillId="0" borderId="18" xfId="3" applyFont="1" applyFill="1" applyBorder="1" applyAlignment="1">
      <alignment horizontal="right" vertical="center"/>
    </xf>
    <xf numFmtId="176" fontId="18" fillId="0" borderId="12" xfId="3" applyNumberFormat="1" applyFont="1" applyBorder="1" applyAlignment="1">
      <alignment horizontal="left" vertical="center"/>
    </xf>
    <xf numFmtId="176" fontId="18" fillId="0" borderId="43" xfId="3" applyNumberFormat="1" applyFont="1" applyBorder="1" applyAlignment="1">
      <alignment vertical="center"/>
    </xf>
    <xf numFmtId="176" fontId="18" fillId="0" borderId="43" xfId="2" applyNumberFormat="1" applyFont="1" applyBorder="1" applyAlignment="1">
      <alignment horizontal="center" vertical="center"/>
    </xf>
    <xf numFmtId="0" fontId="2" fillId="0" borderId="0" xfId="2" applyBorder="1">
      <alignment vertical="center"/>
    </xf>
    <xf numFmtId="41" fontId="2" fillId="0" borderId="0" xfId="2" applyNumberFormat="1" applyBorder="1">
      <alignment vertical="center"/>
    </xf>
    <xf numFmtId="41" fontId="22" fillId="0" borderId="0" xfId="3" applyFont="1" applyBorder="1">
      <alignment vertical="center"/>
    </xf>
    <xf numFmtId="41" fontId="23" fillId="0" borderId="0" xfId="3" applyFont="1" applyBorder="1" applyAlignment="1">
      <alignment horizontal="left" vertical="center" wrapText="1"/>
    </xf>
    <xf numFmtId="41" fontId="22" fillId="0" borderId="0" xfId="3" applyFont="1" applyBorder="1" applyAlignment="1">
      <alignment horizontal="right" vertical="center"/>
    </xf>
    <xf numFmtId="177" fontId="22" fillId="0" borderId="0" xfId="2" applyNumberFormat="1" applyFont="1" applyBorder="1" applyAlignment="1">
      <alignment horizontal="right" vertical="center"/>
    </xf>
    <xf numFmtId="41" fontId="22" fillId="0" borderId="0" xfId="3" applyFont="1" applyFill="1" applyBorder="1" applyAlignment="1">
      <alignment horizontal="right" vertical="center"/>
    </xf>
    <xf numFmtId="176" fontId="21" fillId="6" borderId="43" xfId="5" applyNumberFormat="1" applyFont="1" applyFill="1" applyBorder="1" applyAlignment="1">
      <alignment horizontal="left" vertical="center"/>
    </xf>
    <xf numFmtId="176" fontId="21" fillId="6" borderId="0" xfId="5" applyNumberFormat="1" applyFont="1" applyFill="1" applyBorder="1" applyAlignment="1">
      <alignment horizontal="left" vertical="center"/>
    </xf>
    <xf numFmtId="41" fontId="18" fillId="6" borderId="26" xfId="3" applyFont="1" applyFill="1" applyBorder="1" applyAlignment="1">
      <alignment horizontal="right" vertical="center"/>
    </xf>
    <xf numFmtId="177" fontId="18" fillId="6" borderId="51" xfId="3" applyNumberFormat="1" applyFont="1" applyFill="1" applyBorder="1" applyAlignment="1">
      <alignment horizontal="right" vertical="center"/>
    </xf>
    <xf numFmtId="41" fontId="22" fillId="0" borderId="0" xfId="3" applyFont="1" applyBorder="1" applyAlignment="1">
      <alignment vertical="center"/>
    </xf>
    <xf numFmtId="0" fontId="6" fillId="0" borderId="0" xfId="2" applyFont="1" applyBorder="1">
      <alignment vertical="center"/>
    </xf>
    <xf numFmtId="176" fontId="18" fillId="6" borderId="50" xfId="5" applyNumberFormat="1" applyFont="1" applyFill="1" applyBorder="1" applyAlignment="1">
      <alignment horizontal="center" vertical="center"/>
    </xf>
    <xf numFmtId="176" fontId="17" fillId="0" borderId="43" xfId="3" applyNumberFormat="1" applyFont="1" applyBorder="1" applyAlignment="1">
      <alignment horizontal="left" vertical="center"/>
    </xf>
    <xf numFmtId="176" fontId="17" fillId="0" borderId="48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41" fontId="24" fillId="0" borderId="0" xfId="3" applyFont="1" applyBorder="1" applyAlignment="1">
      <alignment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0" xfId="2" applyNumberFormat="1" applyFont="1" applyBorder="1" applyAlignment="1">
      <alignment horizontal="right" vertical="center"/>
    </xf>
    <xf numFmtId="176" fontId="18" fillId="0" borderId="52" xfId="3" applyNumberFormat="1" applyFont="1" applyBorder="1" applyAlignment="1">
      <alignment vertical="center"/>
    </xf>
    <xf numFmtId="176" fontId="18" fillId="0" borderId="4" xfId="3" applyNumberFormat="1" applyFont="1" applyFill="1" applyBorder="1" applyAlignment="1">
      <alignment horizontal="left" vertical="center"/>
    </xf>
    <xf numFmtId="176" fontId="18" fillId="0" borderId="0" xfId="3" applyNumberFormat="1" applyFont="1" applyBorder="1" applyAlignment="1">
      <alignment horizontal="left" vertical="center"/>
    </xf>
    <xf numFmtId="176" fontId="18" fillId="0" borderId="55" xfId="2" applyNumberFormat="1" applyFont="1" applyBorder="1" applyAlignment="1">
      <alignment horizontal="center" vertical="center"/>
    </xf>
    <xf numFmtId="176" fontId="18" fillId="0" borderId="56" xfId="2" applyNumberFormat="1" applyFont="1" applyBorder="1" applyAlignment="1">
      <alignment horizontal="center" vertical="center"/>
    </xf>
    <xf numFmtId="176" fontId="18" fillId="0" borderId="56" xfId="3" applyNumberFormat="1" applyFont="1" applyBorder="1" applyAlignment="1">
      <alignment horizontal="left" vertical="center"/>
    </xf>
    <xf numFmtId="176" fontId="18" fillId="0" borderId="54" xfId="3" applyNumberFormat="1" applyFont="1" applyBorder="1" applyAlignment="1">
      <alignment horizontal="left" vertical="center"/>
    </xf>
    <xf numFmtId="177" fontId="17" fillId="0" borderId="28" xfId="3" applyNumberFormat="1" applyFont="1" applyFill="1" applyBorder="1" applyAlignment="1">
      <alignment horizontal="right" vertical="center"/>
    </xf>
    <xf numFmtId="177" fontId="17" fillId="0" borderId="57" xfId="3" applyNumberFormat="1" applyFont="1" applyFill="1" applyBorder="1" applyAlignment="1">
      <alignment horizontal="right" vertical="center"/>
    </xf>
    <xf numFmtId="176" fontId="25" fillId="0" borderId="36" xfId="3" applyNumberFormat="1" applyFont="1" applyBorder="1" applyAlignment="1">
      <alignment horizontal="left" vertical="center"/>
    </xf>
    <xf numFmtId="176" fontId="25" fillId="0" borderId="48" xfId="3" applyNumberFormat="1" applyFont="1" applyBorder="1" applyAlignment="1">
      <alignment horizontal="left" vertical="center"/>
    </xf>
    <xf numFmtId="41" fontId="18" fillId="0" borderId="40" xfId="6" applyFont="1" applyFill="1" applyBorder="1" applyAlignment="1">
      <alignment horizontal="right" vertical="center"/>
    </xf>
    <xf numFmtId="41" fontId="18" fillId="0" borderId="37" xfId="6" applyFont="1" applyFill="1" applyBorder="1" applyAlignment="1">
      <alignment horizontal="right" vertical="center"/>
    </xf>
    <xf numFmtId="41" fontId="17" fillId="0" borderId="18" xfId="6" applyFont="1" applyFill="1" applyBorder="1" applyAlignment="1">
      <alignment horizontal="right" vertical="center"/>
    </xf>
    <xf numFmtId="41" fontId="18" fillId="6" borderId="26" xfId="6" applyFont="1" applyFill="1" applyBorder="1" applyAlignment="1">
      <alignment horizontal="right" vertical="center"/>
    </xf>
    <xf numFmtId="41" fontId="17" fillId="5" borderId="16" xfId="6" applyFont="1" applyFill="1" applyBorder="1" applyAlignment="1">
      <alignment horizontal="right" vertical="center"/>
    </xf>
    <xf numFmtId="41" fontId="6" fillId="0" borderId="0" xfId="6" applyFont="1" applyBorder="1">
      <alignment vertical="center"/>
    </xf>
    <xf numFmtId="41" fontId="22" fillId="0" borderId="0" xfId="6" applyFont="1" applyBorder="1">
      <alignment vertical="center"/>
    </xf>
    <xf numFmtId="41" fontId="2" fillId="0" borderId="0" xfId="6" applyFont="1" applyBorder="1">
      <alignment vertical="center"/>
    </xf>
    <xf numFmtId="176" fontId="18" fillId="0" borderId="43" xfId="3" applyNumberFormat="1" applyFont="1" applyBorder="1" applyAlignment="1">
      <alignment horizontal="center" vertical="center"/>
    </xf>
    <xf numFmtId="176" fontId="18" fillId="0" borderId="48" xfId="3" applyNumberFormat="1" applyFont="1" applyBorder="1" applyAlignment="1">
      <alignment horizontal="center" vertical="center"/>
    </xf>
    <xf numFmtId="3" fontId="27" fillId="0" borderId="0" xfId="3" applyNumberFormat="1" applyFont="1" applyBorder="1" applyAlignment="1">
      <alignment horizontal="right" vertical="center"/>
    </xf>
    <xf numFmtId="41" fontId="17" fillId="0" borderId="40" xfId="3" applyFont="1" applyFill="1" applyBorder="1" applyAlignment="1">
      <alignment horizontal="right" vertical="center"/>
    </xf>
    <xf numFmtId="41" fontId="17" fillId="0" borderId="40" xfId="6" applyFont="1" applyFill="1" applyBorder="1" applyAlignment="1">
      <alignment horizontal="right" vertical="center"/>
    </xf>
    <xf numFmtId="41" fontId="2" fillId="0" borderId="0" xfId="6" applyFont="1">
      <alignment vertical="center"/>
    </xf>
    <xf numFmtId="177" fontId="18" fillId="0" borderId="57" xfId="2" applyNumberFormat="1" applyFont="1" applyBorder="1" applyAlignment="1">
      <alignment vertical="center"/>
    </xf>
    <xf numFmtId="41" fontId="2" fillId="0" borderId="15" xfId="6" applyFont="1" applyBorder="1">
      <alignment vertical="center"/>
    </xf>
    <xf numFmtId="176" fontId="18" fillId="0" borderId="0" xfId="3" applyNumberFormat="1" applyFont="1" applyBorder="1" applyAlignment="1">
      <alignment horizontal="center" vertical="center"/>
    </xf>
    <xf numFmtId="176" fontId="18" fillId="0" borderId="18" xfId="3" applyNumberFormat="1" applyFont="1" applyBorder="1" applyAlignment="1">
      <alignment horizontal="left" vertical="center"/>
    </xf>
    <xf numFmtId="177" fontId="18" fillId="4" borderId="59" xfId="4" applyNumberFormat="1" applyFont="1" applyBorder="1" applyAlignment="1">
      <alignment horizontal="right" vertical="center"/>
    </xf>
    <xf numFmtId="177" fontId="17" fillId="0" borderId="20" xfId="2" applyNumberFormat="1" applyFont="1" applyBorder="1" applyAlignment="1">
      <alignment horizontal="right" vertical="center"/>
    </xf>
    <xf numFmtId="177" fontId="18" fillId="4" borderId="60" xfId="4" applyNumberFormat="1" applyFont="1" applyBorder="1" applyAlignment="1">
      <alignment horizontal="right" vertical="center"/>
    </xf>
    <xf numFmtId="177" fontId="17" fillId="0" borderId="49" xfId="2" applyNumberFormat="1" applyFont="1" applyBorder="1" applyAlignment="1">
      <alignment horizontal="right" vertical="center"/>
    </xf>
    <xf numFmtId="176" fontId="18" fillId="5" borderId="58" xfId="4" applyNumberFormat="1" applyFont="1" applyFill="1" applyBorder="1" applyAlignment="1">
      <alignment horizontal="center" vertical="center" wrapText="1"/>
    </xf>
    <xf numFmtId="176" fontId="18" fillId="5" borderId="58" xfId="4" applyNumberFormat="1" applyFont="1" applyFill="1" applyBorder="1" applyAlignment="1">
      <alignment horizontal="center" vertical="center"/>
    </xf>
    <xf numFmtId="176" fontId="18" fillId="5" borderId="14" xfId="4" applyNumberFormat="1" applyFont="1" applyFill="1" applyBorder="1" applyAlignment="1">
      <alignment horizontal="center" vertical="center"/>
    </xf>
    <xf numFmtId="176" fontId="18" fillId="5" borderId="17" xfId="4" applyNumberFormat="1" applyFont="1" applyFill="1" applyBorder="1" applyAlignment="1">
      <alignment horizontal="center" vertical="center"/>
    </xf>
    <xf numFmtId="176" fontId="18" fillId="0" borderId="42" xfId="3" applyNumberFormat="1" applyFont="1" applyFill="1" applyBorder="1" applyAlignment="1">
      <alignment horizontal="center" vertical="center"/>
    </xf>
    <xf numFmtId="176" fontId="18" fillId="0" borderId="17" xfId="3" applyNumberFormat="1" applyFont="1" applyBorder="1" applyAlignment="1">
      <alignment horizontal="center" vertical="center"/>
    </xf>
    <xf numFmtId="176" fontId="18" fillId="0" borderId="39" xfId="3" applyNumberFormat="1" applyFont="1" applyFill="1" applyBorder="1" applyAlignment="1">
      <alignment horizontal="center" vertical="center"/>
    </xf>
    <xf numFmtId="0" fontId="18" fillId="5" borderId="44" xfId="2" applyFont="1" applyFill="1" applyBorder="1" applyAlignment="1">
      <alignment horizontal="center" vertical="center" shrinkToFit="1"/>
    </xf>
    <xf numFmtId="0" fontId="18" fillId="5" borderId="14" xfId="2" applyFont="1" applyFill="1" applyBorder="1" applyAlignment="1">
      <alignment horizontal="center" vertical="center" shrinkToFit="1"/>
    </xf>
    <xf numFmtId="176" fontId="18" fillId="5" borderId="14" xfId="3" applyNumberFormat="1" applyFont="1" applyFill="1" applyBorder="1" applyAlignment="1">
      <alignment horizontal="center" vertical="center" shrinkToFit="1"/>
    </xf>
    <xf numFmtId="176" fontId="25" fillId="0" borderId="42" xfId="3" applyNumberFormat="1" applyFont="1" applyFill="1" applyBorder="1" applyAlignment="1">
      <alignment horizontal="center" vertical="center"/>
    </xf>
    <xf numFmtId="176" fontId="25" fillId="0" borderId="53" xfId="3" applyNumberFormat="1" applyFont="1" applyBorder="1" applyAlignment="1">
      <alignment horizontal="center" vertical="center"/>
    </xf>
    <xf numFmtId="41" fontId="30" fillId="5" borderId="8" xfId="1" applyNumberFormat="1" applyFont="1" applyFill="1" applyBorder="1" applyAlignment="1">
      <alignment horizontal="center" vertical="center"/>
    </xf>
    <xf numFmtId="0" fontId="30" fillId="5" borderId="9" xfId="1" applyFont="1" applyFill="1" applyBorder="1" applyAlignment="1">
      <alignment horizontal="center" vertical="center" wrapText="1"/>
    </xf>
    <xf numFmtId="0" fontId="30" fillId="5" borderId="10" xfId="1" applyFont="1" applyFill="1" applyBorder="1" applyAlignment="1">
      <alignment horizontal="center" vertical="center"/>
    </xf>
    <xf numFmtId="41" fontId="17" fillId="5" borderId="10" xfId="6" applyFont="1" applyFill="1" applyBorder="1" applyAlignment="1">
      <alignment horizontal="right" vertical="center"/>
    </xf>
    <xf numFmtId="177" fontId="18" fillId="4" borderId="46" xfId="4" applyNumberFormat="1" applyFont="1" applyBorder="1" applyAlignment="1">
      <alignment horizontal="right" vertical="center"/>
    </xf>
    <xf numFmtId="176" fontId="21" fillId="5" borderId="62" xfId="5" applyNumberFormat="1" applyFont="1" applyFill="1" applyBorder="1" applyAlignment="1">
      <alignment horizontal="center" vertical="center"/>
    </xf>
    <xf numFmtId="176" fontId="21" fillId="5" borderId="61" xfId="5" applyNumberFormat="1" applyFont="1" applyFill="1" applyBorder="1" applyAlignment="1">
      <alignment horizontal="center" vertical="center"/>
    </xf>
    <xf numFmtId="176" fontId="18" fillId="5" borderId="8" xfId="4" applyNumberFormat="1" applyFont="1" applyFill="1" applyBorder="1" applyAlignment="1">
      <alignment horizontal="center" vertical="center" wrapText="1"/>
    </xf>
    <xf numFmtId="41" fontId="15" fillId="0" borderId="22" xfId="3" applyFont="1" applyBorder="1" applyAlignment="1">
      <alignment horizontal="right" vertical="center"/>
    </xf>
    <xf numFmtId="41" fontId="32" fillId="0" borderId="0" xfId="3" applyFont="1" applyBorder="1" applyAlignment="1">
      <alignment horizontal="right" vertical="center"/>
    </xf>
    <xf numFmtId="41" fontId="2" fillId="0" borderId="0" xfId="2" applyNumberFormat="1">
      <alignment vertical="center"/>
    </xf>
    <xf numFmtId="41" fontId="2" fillId="5" borderId="0" xfId="6" applyFont="1" applyFill="1">
      <alignment vertical="center"/>
    </xf>
    <xf numFmtId="0" fontId="2" fillId="5" borderId="0" xfId="2" applyFill="1">
      <alignment vertical="center"/>
    </xf>
    <xf numFmtId="41" fontId="2" fillId="5" borderId="0" xfId="2" applyNumberFormat="1" applyFill="1">
      <alignment vertical="center"/>
    </xf>
    <xf numFmtId="41" fontId="2" fillId="0" borderId="15" xfId="6" applyFont="1" applyBorder="1" applyAlignment="1">
      <alignment horizontal="right" vertical="center"/>
    </xf>
    <xf numFmtId="41" fontId="2" fillId="5" borderId="18" xfId="6" applyFont="1" applyFill="1" applyBorder="1" applyAlignment="1">
      <alignment horizontal="right" vertical="center"/>
    </xf>
    <xf numFmtId="41" fontId="31" fillId="0" borderId="0" xfId="0" applyNumberFormat="1" applyFont="1" applyBorder="1">
      <alignment vertical="center"/>
    </xf>
    <xf numFmtId="0" fontId="18" fillId="5" borderId="8" xfId="2" applyFont="1" applyFill="1" applyBorder="1" applyAlignment="1">
      <alignment horizontal="center" vertical="center" shrinkToFit="1"/>
    </xf>
    <xf numFmtId="0" fontId="18" fillId="0" borderId="43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176" fontId="18" fillId="0" borderId="36" xfId="3" applyNumberFormat="1" applyFont="1" applyFill="1" applyBorder="1" applyAlignment="1">
      <alignment horizontal="left" vertical="center"/>
    </xf>
    <xf numFmtId="176" fontId="17" fillId="0" borderId="42" xfId="3" applyNumberFormat="1" applyFont="1" applyFill="1" applyBorder="1" applyAlignment="1">
      <alignment horizontal="left" vertical="center"/>
    </xf>
    <xf numFmtId="176" fontId="18" fillId="0" borderId="44" xfId="3" applyNumberFormat="1" applyFont="1" applyBorder="1" applyAlignment="1">
      <alignment horizontal="center" vertical="center"/>
    </xf>
    <xf numFmtId="41" fontId="17" fillId="0" borderId="45" xfId="3" applyFont="1" applyFill="1" applyBorder="1" applyAlignment="1">
      <alignment horizontal="right" vertical="center"/>
    </xf>
    <xf numFmtId="41" fontId="17" fillId="0" borderId="45" xfId="6" applyFont="1" applyFill="1" applyBorder="1" applyAlignment="1">
      <alignment horizontal="right" vertical="center"/>
    </xf>
    <xf numFmtId="177" fontId="17" fillId="0" borderId="46" xfId="3" applyNumberFormat="1" applyFont="1" applyFill="1" applyBorder="1" applyAlignment="1">
      <alignment horizontal="right" vertical="center"/>
    </xf>
    <xf numFmtId="176" fontId="18" fillId="0" borderId="43" xfId="3" applyNumberFormat="1" applyFont="1" applyBorder="1" applyAlignment="1">
      <alignment horizontal="center" vertical="center" wrapText="1"/>
    </xf>
    <xf numFmtId="176" fontId="18" fillId="0" borderId="14" xfId="3" applyNumberFormat="1" applyFont="1" applyBorder="1" applyAlignment="1">
      <alignment horizontal="center" vertical="center" wrapText="1"/>
    </xf>
    <xf numFmtId="41" fontId="17" fillId="0" borderId="15" xfId="6" applyFont="1" applyFill="1" applyBorder="1" applyAlignment="1">
      <alignment horizontal="right" vertical="center"/>
    </xf>
    <xf numFmtId="177" fontId="17" fillId="0" borderId="16" xfId="3" applyNumberFormat="1" applyFont="1" applyFill="1" applyBorder="1" applyAlignment="1">
      <alignment horizontal="right" vertical="center"/>
    </xf>
    <xf numFmtId="176" fontId="18" fillId="0" borderId="14" xfId="3" applyNumberFormat="1" applyFont="1" applyBorder="1" applyAlignment="1">
      <alignment horizontal="center" vertical="center"/>
    </xf>
    <xf numFmtId="176" fontId="18" fillId="0" borderId="17" xfId="3" applyNumberFormat="1" applyFont="1" applyBorder="1" applyAlignment="1">
      <alignment horizontal="center" vertical="center" wrapText="1"/>
    </xf>
    <xf numFmtId="177" fontId="17" fillId="0" borderId="19" xfId="3" applyNumberFormat="1" applyFont="1" applyFill="1" applyBorder="1" applyAlignment="1">
      <alignment horizontal="right" vertical="center"/>
    </xf>
    <xf numFmtId="41" fontId="18" fillId="0" borderId="45" xfId="3" applyFont="1" applyFill="1" applyBorder="1" applyAlignment="1">
      <alignment horizontal="right" vertical="center"/>
    </xf>
    <xf numFmtId="176" fontId="18" fillId="0" borderId="48" xfId="3" applyNumberFormat="1" applyFont="1" applyBorder="1" applyAlignment="1">
      <alignment vertical="center"/>
    </xf>
    <xf numFmtId="41" fontId="17" fillId="0" borderId="33" xfId="3" applyFont="1" applyFill="1" applyBorder="1" applyAlignment="1">
      <alignment horizontal="right" vertical="center"/>
    </xf>
    <xf numFmtId="41" fontId="18" fillId="0" borderId="33" xfId="3" applyFont="1" applyFill="1" applyBorder="1" applyAlignment="1">
      <alignment horizontal="right" vertical="center"/>
    </xf>
    <xf numFmtId="176" fontId="18" fillId="0" borderId="36" xfId="3" applyNumberFormat="1" applyFont="1" applyBorder="1" applyAlignment="1">
      <alignment horizontal="left" vertical="center"/>
    </xf>
    <xf numFmtId="176" fontId="18" fillId="0" borderId="44" xfId="3" applyNumberFormat="1" applyFont="1" applyBorder="1" applyAlignment="1">
      <alignment horizontal="center" vertical="center" wrapText="1"/>
    </xf>
    <xf numFmtId="41" fontId="18" fillId="0" borderId="15" xfId="3" applyFont="1" applyFill="1" applyBorder="1" applyAlignment="1">
      <alignment horizontal="right" vertical="center"/>
    </xf>
    <xf numFmtId="176" fontId="18" fillId="0" borderId="43" xfId="3" applyNumberFormat="1" applyFont="1" applyBorder="1" applyAlignment="1">
      <alignment vertical="center" wrapText="1"/>
    </xf>
    <xf numFmtId="176" fontId="18" fillId="0" borderId="48" xfId="3" applyNumberFormat="1" applyFont="1" applyBorder="1" applyAlignment="1">
      <alignment horizontal="center" vertical="center" wrapText="1"/>
    </xf>
    <xf numFmtId="176" fontId="18" fillId="6" borderId="0" xfId="5" applyNumberFormat="1" applyFont="1" applyFill="1" applyBorder="1" applyAlignment="1">
      <alignment horizontal="left" vertical="center"/>
    </xf>
    <xf numFmtId="176" fontId="18" fillId="0" borderId="62" xfId="3" applyNumberFormat="1" applyFont="1" applyFill="1" applyBorder="1" applyAlignment="1">
      <alignment vertical="center"/>
    </xf>
    <xf numFmtId="176" fontId="18" fillId="0" borderId="50" xfId="3" applyNumberFormat="1" applyFont="1" applyFill="1" applyBorder="1" applyAlignment="1">
      <alignment horizontal="center" vertical="center"/>
    </xf>
    <xf numFmtId="41" fontId="17" fillId="0" borderId="26" xfId="3" applyFont="1" applyFill="1" applyBorder="1" applyAlignment="1">
      <alignment horizontal="right" vertical="center"/>
    </xf>
    <xf numFmtId="41" fontId="18" fillId="0" borderId="26" xfId="3" applyFont="1" applyFill="1" applyBorder="1" applyAlignment="1">
      <alignment horizontal="right" vertical="center"/>
    </xf>
    <xf numFmtId="41" fontId="18" fillId="0" borderId="26" xfId="6" applyFont="1" applyFill="1" applyBorder="1" applyAlignment="1">
      <alignment horizontal="right" vertical="center"/>
    </xf>
    <xf numFmtId="177" fontId="18" fillId="0" borderId="51" xfId="3" applyNumberFormat="1" applyFont="1" applyFill="1" applyBorder="1" applyAlignment="1">
      <alignment horizontal="right" vertical="center"/>
    </xf>
    <xf numFmtId="176" fontId="18" fillId="0" borderId="44" xfId="3" applyNumberFormat="1" applyFont="1" applyFill="1" applyBorder="1" applyAlignment="1">
      <alignment horizontal="center" vertical="center"/>
    </xf>
    <xf numFmtId="41" fontId="18" fillId="0" borderId="45" xfId="6" applyFont="1" applyFill="1" applyBorder="1" applyAlignment="1">
      <alignment horizontal="right" vertical="center"/>
    </xf>
    <xf numFmtId="177" fontId="18" fillId="0" borderId="46" xfId="3" applyNumberFormat="1" applyFont="1" applyFill="1" applyBorder="1" applyAlignment="1">
      <alignment horizontal="right" vertical="center"/>
    </xf>
    <xf numFmtId="176" fontId="18" fillId="0" borderId="61" xfId="3" applyNumberFormat="1" applyFont="1" applyFill="1" applyBorder="1" applyAlignment="1">
      <alignment vertical="center"/>
    </xf>
    <xf numFmtId="41" fontId="18" fillId="0" borderId="33" xfId="6" applyFont="1" applyFill="1" applyBorder="1" applyAlignment="1">
      <alignment horizontal="right" vertical="center"/>
    </xf>
    <xf numFmtId="176" fontId="18" fillId="6" borderId="4" xfId="5" applyNumberFormat="1" applyFont="1" applyFill="1" applyBorder="1" applyAlignment="1">
      <alignment horizontal="left" vertical="center"/>
    </xf>
    <xf numFmtId="176" fontId="18" fillId="6" borderId="42" xfId="5" applyNumberFormat="1" applyFont="1" applyFill="1" applyBorder="1" applyAlignment="1">
      <alignment horizontal="center" vertical="center"/>
    </xf>
    <xf numFmtId="41" fontId="18" fillId="6" borderId="37" xfId="3" applyFont="1" applyFill="1" applyBorder="1" applyAlignment="1">
      <alignment horizontal="right" vertical="center"/>
    </xf>
    <xf numFmtId="41" fontId="18" fillId="6" borderId="37" xfId="6" applyFont="1" applyFill="1" applyBorder="1" applyAlignment="1">
      <alignment horizontal="right" vertical="center"/>
    </xf>
    <xf numFmtId="41" fontId="17" fillId="0" borderId="37" xfId="3" applyFont="1" applyFill="1" applyBorder="1" applyAlignment="1">
      <alignment horizontal="right" vertical="center"/>
    </xf>
    <xf numFmtId="41" fontId="17" fillId="5" borderId="45" xfId="3" applyFont="1" applyFill="1" applyBorder="1" applyAlignment="1">
      <alignment horizontal="right" vertical="center"/>
    </xf>
    <xf numFmtId="41" fontId="17" fillId="5" borderId="46" xfId="6" applyFont="1" applyFill="1" applyBorder="1" applyAlignment="1">
      <alignment horizontal="right" vertical="center"/>
    </xf>
    <xf numFmtId="41" fontId="17" fillId="5" borderId="26" xfId="3" applyFont="1" applyFill="1" applyBorder="1" applyAlignment="1">
      <alignment horizontal="right" vertical="center"/>
    </xf>
    <xf numFmtId="0" fontId="18" fillId="5" borderId="11" xfId="2" applyFont="1" applyFill="1" applyBorder="1" applyAlignment="1">
      <alignment horizontal="center" vertical="center" shrinkToFit="1"/>
    </xf>
    <xf numFmtId="0" fontId="18" fillId="5" borderId="14" xfId="0" applyFont="1" applyFill="1" applyBorder="1" applyAlignment="1">
      <alignment horizontal="center" vertical="center"/>
    </xf>
    <xf numFmtId="41" fontId="17" fillId="5" borderId="22" xfId="3" applyFont="1" applyFill="1" applyBorder="1" applyAlignment="1">
      <alignment horizontal="right" vertical="center"/>
    </xf>
    <xf numFmtId="41" fontId="2" fillId="0" borderId="0" xfId="6" applyFont="1" applyBorder="1" applyAlignment="1">
      <alignment horizontal="center" vertical="center"/>
    </xf>
    <xf numFmtId="41" fontId="33" fillId="0" borderId="18" xfId="6" applyFont="1" applyBorder="1">
      <alignment vertical="center"/>
    </xf>
    <xf numFmtId="41" fontId="17" fillId="5" borderId="19" xfId="6" applyFont="1" applyFill="1" applyBorder="1" applyAlignment="1">
      <alignment horizontal="right" vertical="center"/>
    </xf>
    <xf numFmtId="176" fontId="18" fillId="0" borderId="18" xfId="3" applyNumberFormat="1" applyFont="1" applyBorder="1" applyAlignment="1">
      <alignment horizontal="left" vertical="center" wrapText="1"/>
    </xf>
    <xf numFmtId="41" fontId="17" fillId="0" borderId="18" xfId="3" applyFont="1" applyBorder="1" applyAlignment="1">
      <alignment horizontal="right" vertical="center"/>
    </xf>
    <xf numFmtId="176" fontId="18" fillId="5" borderId="20" xfId="3" applyNumberFormat="1" applyFont="1" applyFill="1" applyBorder="1" applyAlignment="1">
      <alignment horizontal="left" vertical="center"/>
    </xf>
    <xf numFmtId="0" fontId="12" fillId="2" borderId="33" xfId="1" applyFont="1" applyBorder="1" applyAlignment="1">
      <alignment horizontal="center" vertical="center"/>
    </xf>
    <xf numFmtId="41" fontId="17" fillId="0" borderId="12" xfId="3" applyFont="1" applyBorder="1" applyAlignment="1">
      <alignment vertical="center"/>
    </xf>
    <xf numFmtId="176" fontId="34" fillId="0" borderId="12" xfId="3" applyNumberFormat="1" applyFont="1" applyBorder="1" applyAlignment="1">
      <alignment vertical="center"/>
    </xf>
    <xf numFmtId="176" fontId="18" fillId="5" borderId="34" xfId="4" applyNumberFormat="1" applyFont="1" applyFill="1" applyBorder="1" applyAlignment="1">
      <alignment horizontal="center" vertical="center"/>
    </xf>
    <xf numFmtId="176" fontId="2" fillId="5" borderId="33" xfId="4" applyNumberFormat="1" applyFont="1" applyFill="1" applyBorder="1" applyAlignment="1">
      <alignment vertical="center"/>
    </xf>
    <xf numFmtId="41" fontId="17" fillId="0" borderId="33" xfId="3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77" fontId="18" fillId="4" borderId="38" xfId="4" applyNumberFormat="1" applyFont="1" applyBorder="1" applyAlignment="1">
      <alignment horizontal="right" vertical="center"/>
    </xf>
    <xf numFmtId="177" fontId="17" fillId="0" borderId="16" xfId="2" applyNumberFormat="1" applyFont="1" applyBorder="1" applyAlignment="1">
      <alignment horizontal="right" vertical="center"/>
    </xf>
    <xf numFmtId="177" fontId="17" fillId="0" borderId="19" xfId="2" applyNumberFormat="1" applyFont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8" fillId="8" borderId="64" xfId="0" applyFont="1" applyFill="1" applyBorder="1" applyAlignment="1">
      <alignment horizontal="center" vertical="center"/>
    </xf>
    <xf numFmtId="0" fontId="2" fillId="0" borderId="0" xfId="7" applyAlignment="1">
      <alignment horizontal="center" vertical="center"/>
    </xf>
    <xf numFmtId="177" fontId="38" fillId="0" borderId="0" xfId="7" applyNumberFormat="1" applyFont="1" applyAlignment="1">
      <alignment horizontal="center" vertical="center"/>
    </xf>
    <xf numFmtId="0" fontId="2" fillId="0" borderId="0" xfId="7"/>
    <xf numFmtId="0" fontId="38" fillId="0" borderId="0" xfId="7" applyFont="1" applyAlignment="1">
      <alignment horizontal="center" vertical="center"/>
    </xf>
    <xf numFmtId="3" fontId="38" fillId="0" borderId="0" xfId="7" applyNumberFormat="1" applyFont="1" applyAlignment="1">
      <alignment horizontal="center" vertical="center"/>
    </xf>
    <xf numFmtId="3" fontId="38" fillId="0" borderId="0" xfId="7" applyNumberFormat="1" applyFont="1" applyAlignment="1">
      <alignment horizontal="center"/>
    </xf>
    <xf numFmtId="177" fontId="38" fillId="0" borderId="0" xfId="7" applyNumberFormat="1" applyFont="1" applyAlignment="1">
      <alignment horizontal="center"/>
    </xf>
    <xf numFmtId="0" fontId="6" fillId="0" borderId="0" xfId="9"/>
    <xf numFmtId="0" fontId="38" fillId="0" borderId="0" xfId="9" applyFont="1" applyAlignment="1">
      <alignment horizontal="center" vertical="center"/>
    </xf>
    <xf numFmtId="0" fontId="38" fillId="8" borderId="64" xfId="9" applyFont="1" applyFill="1" applyBorder="1" applyAlignment="1">
      <alignment horizontal="center" vertical="center"/>
    </xf>
    <xf numFmtId="0" fontId="38" fillId="0" borderId="0" xfId="10" applyFont="1"/>
    <xf numFmtId="0" fontId="38" fillId="0" borderId="0" xfId="10" applyFont="1" applyAlignment="1">
      <alignment horizontal="center" vertical="center" shrinkToFit="1"/>
    </xf>
    <xf numFmtId="0" fontId="38" fillId="0" borderId="0" xfId="10" applyFont="1" applyAlignment="1">
      <alignment horizontal="right" vertical="center" shrinkToFit="1"/>
    </xf>
    <xf numFmtId="0" fontId="38" fillId="8" borderId="64" xfId="10" applyFont="1" applyFill="1" applyBorder="1" applyAlignment="1">
      <alignment horizontal="center" vertical="center" shrinkToFit="1"/>
    </xf>
    <xf numFmtId="41" fontId="38" fillId="0" borderId="64" xfId="10" applyNumberFormat="1" applyFont="1" applyBorder="1" applyAlignment="1">
      <alignment horizontal="center" vertical="center" shrinkToFit="1"/>
    </xf>
    <xf numFmtId="0" fontId="2" fillId="0" borderId="0" xfId="10"/>
    <xf numFmtId="0" fontId="38" fillId="0" borderId="0" xfId="9" applyFont="1" applyAlignment="1">
      <alignment horizontal="left" vertical="center"/>
    </xf>
    <xf numFmtId="0" fontId="38" fillId="5" borderId="64" xfId="7" applyFont="1" applyFill="1" applyBorder="1" applyAlignment="1">
      <alignment horizontal="center" vertical="center"/>
    </xf>
    <xf numFmtId="3" fontId="38" fillId="5" borderId="64" xfId="7" applyNumberFormat="1" applyFont="1" applyFill="1" applyBorder="1" applyAlignment="1">
      <alignment horizontal="center" vertical="center" wrapText="1"/>
    </xf>
    <xf numFmtId="3" fontId="38" fillId="5" borderId="68" xfId="7" applyNumberFormat="1" applyFont="1" applyFill="1" applyBorder="1" applyAlignment="1">
      <alignment horizontal="center" vertical="center"/>
    </xf>
    <xf numFmtId="179" fontId="39" fillId="0" borderId="72" xfId="0" applyNumberFormat="1" applyFont="1" applyBorder="1" applyAlignment="1">
      <alignment horizontal="center" vertical="center" wrapText="1"/>
    </xf>
    <xf numFmtId="179" fontId="39" fillId="0" borderId="73" xfId="0" applyNumberFormat="1" applyFont="1" applyBorder="1" applyAlignment="1">
      <alignment horizontal="center" vertical="center" wrapText="1"/>
    </xf>
    <xf numFmtId="179" fontId="39" fillId="0" borderId="74" xfId="0" applyNumberFormat="1" applyFont="1" applyBorder="1" applyAlignment="1">
      <alignment horizontal="center" vertical="center" wrapText="1"/>
    </xf>
    <xf numFmtId="179" fontId="39" fillId="0" borderId="75" xfId="0" applyNumberFormat="1" applyFont="1" applyBorder="1" applyAlignment="1">
      <alignment horizontal="center" vertical="center" wrapText="1"/>
    </xf>
    <xf numFmtId="41" fontId="39" fillId="0" borderId="72" xfId="6" applyFont="1" applyBorder="1" applyAlignment="1">
      <alignment horizontal="right" vertical="center" wrapText="1"/>
    </xf>
    <xf numFmtId="41" fontId="39" fillId="0" borderId="74" xfId="6" applyFont="1" applyBorder="1" applyAlignment="1">
      <alignment horizontal="right" vertical="center" wrapText="1"/>
    </xf>
    <xf numFmtId="41" fontId="2" fillId="0" borderId="0" xfId="6" applyFont="1" applyAlignment="1">
      <alignment horizontal="center" vertical="center"/>
    </xf>
    <xf numFmtId="14" fontId="38" fillId="0" borderId="66" xfId="10" applyNumberFormat="1" applyFont="1" applyBorder="1" applyAlignment="1">
      <alignment horizontal="center" vertical="center" shrinkToFit="1"/>
    </xf>
    <xf numFmtId="14" fontId="38" fillId="0" borderId="67" xfId="10" applyNumberFormat="1" applyFont="1" applyBorder="1" applyAlignment="1">
      <alignment horizontal="center" vertical="center" shrinkToFit="1"/>
    </xf>
    <xf numFmtId="14" fontId="38" fillId="0" borderId="64" xfId="10" applyNumberFormat="1" applyFont="1" applyBorder="1" applyAlignment="1">
      <alignment horizontal="center" vertical="center" shrinkToFit="1"/>
    </xf>
    <xf numFmtId="0" fontId="38" fillId="0" borderId="64" xfId="10" applyFont="1" applyBorder="1" applyAlignment="1">
      <alignment horizontal="center" vertical="center" shrinkToFit="1"/>
    </xf>
    <xf numFmtId="14" fontId="38" fillId="5" borderId="64" xfId="10" applyNumberFormat="1" applyFont="1" applyFill="1" applyBorder="1" applyAlignment="1">
      <alignment horizontal="center" vertical="center" shrinkToFit="1"/>
    </xf>
    <xf numFmtId="41" fontId="38" fillId="5" borderId="64" xfId="10" applyNumberFormat="1" applyFont="1" applyFill="1" applyBorder="1" applyAlignment="1">
      <alignment horizontal="center" vertical="center" shrinkToFit="1"/>
    </xf>
    <xf numFmtId="0" fontId="38" fillId="0" borderId="64" xfId="10" applyFont="1" applyBorder="1" applyAlignment="1">
      <alignment horizontal="center" vertical="center" shrinkToFit="1"/>
    </xf>
    <xf numFmtId="0" fontId="38" fillId="0" borderId="64" xfId="10" applyFont="1" applyBorder="1" applyAlignment="1">
      <alignment horizontal="center" vertical="center" shrinkToFit="1"/>
    </xf>
    <xf numFmtId="41" fontId="38" fillId="0" borderId="0" xfId="6" applyFont="1" applyAlignment="1"/>
    <xf numFmtId="0" fontId="40" fillId="8" borderId="64" xfId="10" applyFont="1" applyFill="1" applyBorder="1" applyAlignment="1">
      <alignment horizontal="center" vertical="center" shrinkToFit="1"/>
    </xf>
    <xf numFmtId="0" fontId="18" fillId="5" borderId="58" xfId="2" applyFont="1" applyFill="1" applyBorder="1" applyAlignment="1">
      <alignment horizontal="center" vertical="center" shrinkToFit="1"/>
    </xf>
    <xf numFmtId="41" fontId="17" fillId="0" borderId="15" xfId="6" applyFont="1" applyBorder="1" applyAlignment="1">
      <alignment horizontal="center" vertical="center"/>
    </xf>
    <xf numFmtId="0" fontId="38" fillId="0" borderId="64" xfId="10" applyFont="1" applyBorder="1" applyAlignment="1">
      <alignment horizontal="center" vertical="center" shrinkToFit="1"/>
    </xf>
    <xf numFmtId="41" fontId="2" fillId="0" borderId="0" xfId="10" applyNumberFormat="1"/>
    <xf numFmtId="41" fontId="38" fillId="0" borderId="64" xfId="10" applyNumberFormat="1" applyFont="1" applyBorder="1" applyAlignment="1">
      <alignment horizontal="left" vertical="center" wrapText="1" shrinkToFit="1"/>
    </xf>
    <xf numFmtId="41" fontId="38" fillId="0" borderId="64" xfId="10" applyNumberFormat="1" applyFont="1" applyBorder="1" applyAlignment="1">
      <alignment horizontal="left" vertical="center" shrinkToFit="1"/>
    </xf>
    <xf numFmtId="0" fontId="9" fillId="0" borderId="65" xfId="2" applyFont="1" applyBorder="1" applyAlignment="1">
      <alignment vertical="center"/>
    </xf>
    <xf numFmtId="0" fontId="38" fillId="9" borderId="64" xfId="0" applyFont="1" applyFill="1" applyBorder="1" applyAlignment="1">
      <alignment horizontal="center" vertical="center"/>
    </xf>
    <xf numFmtId="0" fontId="38" fillId="9" borderId="64" xfId="9" applyFont="1" applyFill="1" applyBorder="1" applyAlignment="1">
      <alignment horizontal="center" vertical="center"/>
    </xf>
    <xf numFmtId="0" fontId="38" fillId="9" borderId="67" xfId="9" applyFont="1" applyFill="1" applyBorder="1" applyAlignment="1">
      <alignment horizontal="center" vertical="center"/>
    </xf>
    <xf numFmtId="0" fontId="38" fillId="0" borderId="0" xfId="9" applyFont="1" applyBorder="1" applyAlignment="1">
      <alignment horizontal="left" vertical="center"/>
    </xf>
    <xf numFmtId="179" fontId="38" fillId="0" borderId="74" xfId="0" applyNumberFormat="1" applyFont="1" applyBorder="1" applyAlignment="1">
      <alignment horizontal="center" vertical="center" wrapText="1"/>
    </xf>
    <xf numFmtId="180" fontId="38" fillId="0" borderId="74" xfId="0" applyNumberFormat="1" applyFont="1" applyBorder="1" applyAlignment="1">
      <alignment horizontal="right" vertical="center" wrapText="1"/>
    </xf>
    <xf numFmtId="179" fontId="38" fillId="0" borderId="75" xfId="0" applyNumberFormat="1" applyFont="1" applyBorder="1" applyAlignment="1">
      <alignment horizontal="center" vertical="center" wrapText="1"/>
    </xf>
    <xf numFmtId="179" fontId="38" fillId="0" borderId="76" xfId="0" applyNumberFormat="1" applyFont="1" applyBorder="1" applyAlignment="1">
      <alignment horizontal="center" vertical="center" wrapText="1"/>
    </xf>
    <xf numFmtId="180" fontId="38" fillId="0" borderId="76" xfId="0" applyNumberFormat="1" applyFont="1" applyBorder="1" applyAlignment="1">
      <alignment horizontal="right" vertical="center" wrapText="1"/>
    </xf>
    <xf numFmtId="179" fontId="38" fillId="0" borderId="77" xfId="0" applyNumberFormat="1" applyFont="1" applyBorder="1" applyAlignment="1">
      <alignment horizontal="center" vertical="center" wrapText="1"/>
    </xf>
    <xf numFmtId="179" fontId="38" fillId="0" borderId="74" xfId="0" applyNumberFormat="1" applyFont="1" applyBorder="1" applyAlignment="1">
      <alignment horizontal="right" vertical="center" wrapText="1"/>
    </xf>
    <xf numFmtId="179" fontId="38" fillId="0" borderId="76" xfId="0" applyNumberFormat="1" applyFont="1" applyBorder="1" applyAlignment="1">
      <alignment horizontal="right" vertical="center" wrapText="1"/>
    </xf>
    <xf numFmtId="3" fontId="2" fillId="0" borderId="0" xfId="7" applyNumberFormat="1" applyAlignment="1">
      <alignment horizontal="center" vertical="center"/>
    </xf>
    <xf numFmtId="0" fontId="38" fillId="0" borderId="0" xfId="7" applyNumberFormat="1" applyFont="1" applyAlignment="1">
      <alignment horizontal="center" vertical="center"/>
    </xf>
    <xf numFmtId="41" fontId="2" fillId="0" borderId="0" xfId="6" applyFont="1" applyAlignment="1"/>
    <xf numFmtId="0" fontId="42" fillId="0" borderId="0" xfId="10" applyFont="1" applyAlignment="1">
      <alignment horizontal="center" vertical="center" shrinkToFit="1"/>
    </xf>
    <xf numFmtId="0" fontId="43" fillId="0" borderId="0" xfId="7" applyFont="1" applyAlignment="1">
      <alignment horizontal="center" vertical="center"/>
    </xf>
    <xf numFmtId="0" fontId="43" fillId="0" borderId="0" xfId="10" applyFont="1"/>
    <xf numFmtId="0" fontId="12" fillId="2" borderId="33" xfId="1" applyFont="1" applyBorder="1" applyAlignment="1">
      <alignment horizontal="center" vertical="center"/>
    </xf>
    <xf numFmtId="0" fontId="12" fillId="2" borderId="33" xfId="1" applyFont="1" applyBorder="1" applyAlignment="1">
      <alignment horizontal="center" vertical="center"/>
    </xf>
    <xf numFmtId="41" fontId="17" fillId="0" borderId="12" xfId="3" applyFont="1" applyFill="1" applyBorder="1" applyAlignment="1">
      <alignment horizontal="right" vertical="center"/>
    </xf>
    <xf numFmtId="41" fontId="18" fillId="5" borderId="0" xfId="3" applyFont="1" applyFill="1" applyBorder="1" applyAlignment="1">
      <alignment horizontal="right" vertical="center"/>
    </xf>
    <xf numFmtId="177" fontId="18" fillId="5" borderId="0" xfId="4" applyNumberFormat="1" applyFont="1" applyFill="1" applyBorder="1" applyAlignment="1">
      <alignment horizontal="right" vertical="center"/>
    </xf>
    <xf numFmtId="176" fontId="18" fillId="5" borderId="0" xfId="3" applyNumberFormat="1" applyFont="1" applyFill="1" applyBorder="1" applyAlignment="1">
      <alignment horizontal="center" vertical="center"/>
    </xf>
    <xf numFmtId="176" fontId="18" fillId="5" borderId="0" xfId="3" applyNumberFormat="1" applyFont="1" applyFill="1" applyBorder="1" applyAlignment="1">
      <alignment horizontal="left" vertical="center"/>
    </xf>
    <xf numFmtId="176" fontId="18" fillId="5" borderId="0" xfId="3" applyNumberFormat="1" applyFont="1" applyFill="1" applyBorder="1" applyAlignment="1">
      <alignment horizontal="left" vertical="center" wrapText="1"/>
    </xf>
    <xf numFmtId="41" fontId="17" fillId="5" borderId="0" xfId="3" applyFont="1" applyFill="1" applyBorder="1" applyAlignment="1">
      <alignment horizontal="right" vertical="center"/>
    </xf>
    <xf numFmtId="177" fontId="17" fillId="5" borderId="0" xfId="2" applyNumberFormat="1" applyFont="1" applyFill="1" applyBorder="1" applyAlignment="1">
      <alignment horizontal="right" vertical="center"/>
    </xf>
    <xf numFmtId="0" fontId="12" fillId="2" borderId="49" xfId="1" applyFont="1" applyBorder="1" applyAlignment="1">
      <alignment horizontal="center" vertical="center" wrapText="1"/>
    </xf>
    <xf numFmtId="177" fontId="18" fillId="0" borderId="59" xfId="2" applyNumberFormat="1" applyFont="1" applyBorder="1" applyAlignment="1">
      <alignment horizontal="right" vertical="center"/>
    </xf>
    <xf numFmtId="176" fontId="21" fillId="5" borderId="43" xfId="5" applyNumberFormat="1" applyFont="1" applyFill="1" applyBorder="1" applyAlignment="1">
      <alignment horizontal="center" vertical="center"/>
    </xf>
    <xf numFmtId="176" fontId="21" fillId="5" borderId="48" xfId="5" applyNumberFormat="1" applyFont="1" applyFill="1" applyBorder="1" applyAlignment="1">
      <alignment horizontal="center" vertical="center"/>
    </xf>
    <xf numFmtId="0" fontId="2" fillId="0" borderId="80" xfId="2" applyBorder="1">
      <alignment vertical="center"/>
    </xf>
    <xf numFmtId="41" fontId="15" fillId="0" borderId="81" xfId="6" applyFont="1" applyBorder="1" applyAlignment="1">
      <alignment horizontal="right" vertical="center"/>
    </xf>
    <xf numFmtId="0" fontId="46" fillId="0" borderId="43" xfId="2" applyFont="1" applyBorder="1" applyAlignment="1">
      <alignment horizontal="center" vertical="center"/>
    </xf>
    <xf numFmtId="41" fontId="30" fillId="0" borderId="22" xfId="3" applyFont="1" applyBorder="1" applyAlignment="1">
      <alignment horizontal="right" vertical="center"/>
    </xf>
    <xf numFmtId="176" fontId="18" fillId="0" borderId="11" xfId="3" applyNumberFormat="1" applyFont="1" applyBorder="1" applyAlignment="1">
      <alignment horizontal="center" vertical="center"/>
    </xf>
    <xf numFmtId="41" fontId="17" fillId="0" borderId="12" xfId="6" applyFont="1" applyFill="1" applyBorder="1" applyAlignment="1">
      <alignment horizontal="right" vertical="center"/>
    </xf>
    <xf numFmtId="177" fontId="17" fillId="0" borderId="13" xfId="3" applyNumberFormat="1" applyFont="1" applyFill="1" applyBorder="1" applyAlignment="1">
      <alignment horizontal="right" vertical="center"/>
    </xf>
    <xf numFmtId="176" fontId="21" fillId="6" borderId="82" xfId="5" applyNumberFormat="1" applyFont="1" applyFill="1" applyBorder="1" applyAlignment="1">
      <alignment horizontal="left" vertical="center"/>
    </xf>
    <xf numFmtId="176" fontId="18" fillId="6" borderId="83" xfId="5" applyNumberFormat="1" applyFont="1" applyFill="1" applyBorder="1" applyAlignment="1">
      <alignment horizontal="left" vertical="center"/>
    </xf>
    <xf numFmtId="176" fontId="18" fillId="6" borderId="84" xfId="5" applyNumberFormat="1" applyFont="1" applyFill="1" applyBorder="1" applyAlignment="1">
      <alignment horizontal="center" vertical="center"/>
    </xf>
    <xf numFmtId="41" fontId="18" fillId="6" borderId="85" xfId="3" applyFont="1" applyFill="1" applyBorder="1" applyAlignment="1">
      <alignment horizontal="right" vertical="center"/>
    </xf>
    <xf numFmtId="41" fontId="18" fillId="6" borderId="85" xfId="6" applyFont="1" applyFill="1" applyBorder="1" applyAlignment="1">
      <alignment horizontal="right" vertical="center"/>
    </xf>
    <xf numFmtId="177" fontId="18" fillId="6" borderId="86" xfId="3" applyNumberFormat="1" applyFont="1" applyFill="1" applyBorder="1" applyAlignment="1">
      <alignment horizontal="right" vertical="center"/>
    </xf>
    <xf numFmtId="176" fontId="18" fillId="0" borderId="15" xfId="3" applyNumberFormat="1" applyFont="1" applyFill="1" applyBorder="1" applyAlignment="1">
      <alignment horizontal="center" vertical="center"/>
    </xf>
    <xf numFmtId="41" fontId="17" fillId="0" borderId="9" xfId="3" applyFont="1" applyFill="1" applyBorder="1" applyAlignment="1">
      <alignment horizontal="right" vertical="center"/>
    </xf>
    <xf numFmtId="41" fontId="18" fillId="0" borderId="9" xfId="3" applyFont="1" applyFill="1" applyBorder="1" applyAlignment="1">
      <alignment horizontal="right" vertical="center"/>
    </xf>
    <xf numFmtId="41" fontId="18" fillId="0" borderId="9" xfId="6" applyFont="1" applyFill="1" applyBorder="1" applyAlignment="1">
      <alignment horizontal="right" vertical="center"/>
    </xf>
    <xf numFmtId="177" fontId="18" fillId="0" borderId="10" xfId="3" applyNumberFormat="1" applyFont="1" applyFill="1" applyBorder="1" applyAlignment="1">
      <alignment horizontal="right" vertical="center"/>
    </xf>
    <xf numFmtId="176" fontId="18" fillId="0" borderId="8" xfId="3" applyNumberFormat="1" applyFont="1" applyFill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176" fontId="18" fillId="5" borderId="11" xfId="3" applyNumberFormat="1" applyFont="1" applyFill="1" applyBorder="1" applyAlignment="1">
      <alignment horizontal="center" vertical="center" shrinkToFit="1"/>
    </xf>
    <xf numFmtId="41" fontId="17" fillId="5" borderId="12" xfId="3" applyFont="1" applyFill="1" applyBorder="1" applyAlignment="1">
      <alignment horizontal="right" vertical="center"/>
    </xf>
    <xf numFmtId="41" fontId="17" fillId="5" borderId="13" xfId="6" applyFont="1" applyFill="1" applyBorder="1" applyAlignment="1">
      <alignment horizontal="right" vertical="center"/>
    </xf>
    <xf numFmtId="177" fontId="17" fillId="0" borderId="87" xfId="3" applyNumberFormat="1" applyFont="1" applyFill="1" applyBorder="1" applyAlignment="1">
      <alignment horizontal="right" vertical="center"/>
    </xf>
    <xf numFmtId="176" fontId="21" fillId="6" borderId="2" xfId="5" applyNumberFormat="1" applyFont="1" applyFill="1" applyBorder="1" applyAlignment="1">
      <alignment horizontal="left" vertical="center"/>
    </xf>
    <xf numFmtId="176" fontId="18" fillId="6" borderId="39" xfId="5" applyNumberFormat="1" applyFont="1" applyFill="1" applyBorder="1" applyAlignment="1">
      <alignment horizontal="center" vertical="center"/>
    </xf>
    <xf numFmtId="41" fontId="18" fillId="6" borderId="40" xfId="3" applyFont="1" applyFill="1" applyBorder="1" applyAlignment="1">
      <alignment horizontal="right" vertical="center"/>
    </xf>
    <xf numFmtId="41" fontId="18" fillId="6" borderId="40" xfId="6" applyFont="1" applyFill="1" applyBorder="1" applyAlignment="1">
      <alignment horizontal="right" vertical="center"/>
    </xf>
    <xf numFmtId="177" fontId="18" fillId="6" borderId="41" xfId="3" applyNumberFormat="1" applyFont="1" applyFill="1" applyBorder="1" applyAlignment="1">
      <alignment horizontal="right" vertical="center"/>
    </xf>
    <xf numFmtId="176" fontId="18" fillId="0" borderId="88" xfId="3" applyNumberFormat="1" applyFont="1" applyBorder="1" applyAlignment="1">
      <alignment horizontal="left" vertical="center"/>
    </xf>
    <xf numFmtId="176" fontId="18" fillId="0" borderId="0" xfId="3" applyNumberFormat="1" applyFont="1" applyBorder="1" applyAlignment="1">
      <alignment vertical="center"/>
    </xf>
    <xf numFmtId="0" fontId="18" fillId="0" borderId="50" xfId="2" applyFont="1" applyBorder="1" applyAlignment="1">
      <alignment horizontal="center" vertical="center"/>
    </xf>
    <xf numFmtId="41" fontId="33" fillId="0" borderId="26" xfId="6" applyFont="1" applyBorder="1">
      <alignment vertical="center"/>
    </xf>
    <xf numFmtId="41" fontId="17" fillId="5" borderId="40" xfId="6" applyFont="1" applyFill="1" applyBorder="1" applyAlignment="1">
      <alignment horizontal="right" vertical="center"/>
    </xf>
    <xf numFmtId="177" fontId="17" fillId="0" borderId="80" xfId="3" applyNumberFormat="1" applyFont="1" applyFill="1" applyBorder="1" applyAlignment="1">
      <alignment horizontal="right" vertical="center"/>
    </xf>
    <xf numFmtId="176" fontId="17" fillId="0" borderId="48" xfId="3" applyNumberFormat="1" applyFont="1" applyBorder="1" applyAlignment="1">
      <alignment horizontal="left" vertical="center"/>
    </xf>
    <xf numFmtId="176" fontId="25" fillId="0" borderId="63" xfId="3" applyNumberFormat="1" applyFont="1" applyFill="1" applyBorder="1" applyAlignment="1">
      <alignment horizontal="center" vertical="center"/>
    </xf>
    <xf numFmtId="177" fontId="17" fillId="0" borderId="89" xfId="3" applyNumberFormat="1" applyFont="1" applyFill="1" applyBorder="1" applyAlignment="1">
      <alignment horizontal="right" vertical="center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29" fillId="5" borderId="5" xfId="1" applyFont="1" applyFill="1" applyBorder="1" applyAlignment="1">
      <alignment horizontal="center" vertical="center"/>
    </xf>
    <xf numFmtId="0" fontId="29" fillId="5" borderId="6" xfId="1" applyFont="1" applyFill="1" applyBorder="1" applyAlignment="1">
      <alignment horizontal="center" vertical="center"/>
    </xf>
    <xf numFmtId="0" fontId="29" fillId="5" borderId="7" xfId="1" applyFont="1" applyFill="1" applyBorder="1" applyAlignment="1">
      <alignment horizontal="center" vertical="center"/>
    </xf>
    <xf numFmtId="176" fontId="17" fillId="5" borderId="0" xfId="4" applyNumberFormat="1" applyFont="1" applyFill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43" fillId="0" borderId="0" xfId="2" applyFont="1" applyAlignment="1">
      <alignment horizontal="left" vertical="center"/>
    </xf>
    <xf numFmtId="0" fontId="43" fillId="0" borderId="50" xfId="2" applyFont="1" applyBorder="1" applyAlignment="1">
      <alignment horizontal="left" vertical="center"/>
    </xf>
    <xf numFmtId="0" fontId="44" fillId="2" borderId="20" xfId="1" applyFont="1" applyBorder="1" applyAlignment="1">
      <alignment horizontal="center" vertical="center"/>
    </xf>
    <xf numFmtId="0" fontId="45" fillId="2" borderId="21" xfId="1" applyFont="1" applyBorder="1" applyAlignment="1">
      <alignment horizontal="center" vertical="center"/>
    </xf>
    <xf numFmtId="0" fontId="45" fillId="2" borderId="22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right" vertical="center"/>
    </xf>
    <xf numFmtId="0" fontId="28" fillId="2" borderId="23" xfId="1" applyFont="1" applyBorder="1" applyAlignment="1">
      <alignment horizontal="center" vertical="center"/>
    </xf>
    <xf numFmtId="0" fontId="28" fillId="2" borderId="24" xfId="1" applyFont="1" applyBorder="1" applyAlignment="1">
      <alignment horizontal="center" vertical="center"/>
    </xf>
    <xf numFmtId="0" fontId="28" fillId="2" borderId="78" xfId="1" applyFont="1" applyBorder="1" applyAlignment="1">
      <alignment horizontal="center" vertical="center"/>
    </xf>
    <xf numFmtId="0" fontId="28" fillId="2" borderId="5" xfId="1" applyFont="1" applyBorder="1" applyAlignment="1">
      <alignment horizontal="center" vertical="center"/>
    </xf>
    <xf numFmtId="0" fontId="28" fillId="2" borderId="6" xfId="1" applyFont="1" applyBorder="1" applyAlignment="1">
      <alignment horizontal="center" vertical="center"/>
    </xf>
    <xf numFmtId="0" fontId="28" fillId="2" borderId="7" xfId="1" applyFont="1" applyBorder="1" applyAlignment="1">
      <alignment horizontal="center" vertical="center"/>
    </xf>
    <xf numFmtId="0" fontId="12" fillId="2" borderId="26" xfId="1" applyFont="1" applyBorder="1" applyAlignment="1">
      <alignment horizontal="center" vertical="center" wrapText="1"/>
    </xf>
    <xf numFmtId="0" fontId="12" fillId="2" borderId="33" xfId="1" applyFont="1" applyBorder="1" applyAlignment="1">
      <alignment horizontal="center" vertical="center" wrapText="1"/>
    </xf>
    <xf numFmtId="0" fontId="12" fillId="2" borderId="31" xfId="1" applyFont="1" applyBorder="1" applyAlignment="1">
      <alignment horizontal="center" vertical="center"/>
    </xf>
    <xf numFmtId="0" fontId="12" fillId="2" borderId="32" xfId="1" applyFont="1" applyBorder="1" applyAlignment="1">
      <alignment horizontal="center" vertical="center"/>
    </xf>
    <xf numFmtId="41" fontId="12" fillId="2" borderId="8" xfId="1" applyNumberFormat="1" applyFont="1" applyBorder="1" applyAlignment="1">
      <alignment horizontal="center" vertical="center"/>
    </xf>
    <xf numFmtId="41" fontId="12" fillId="2" borderId="17" xfId="1" applyNumberFormat="1" applyFont="1" applyBorder="1" applyAlignment="1">
      <alignment horizontal="center" vertical="center"/>
    </xf>
    <xf numFmtId="41" fontId="12" fillId="2" borderId="9" xfId="1" applyNumberFormat="1" applyFont="1" applyBorder="1" applyAlignment="1">
      <alignment horizontal="center" vertical="center"/>
    </xf>
    <xf numFmtId="41" fontId="12" fillId="2" borderId="18" xfId="1" applyNumberFormat="1" applyFont="1" applyBorder="1" applyAlignment="1">
      <alignment horizontal="center" vertical="center"/>
    </xf>
    <xf numFmtId="0" fontId="12" fillId="2" borderId="27" xfId="1" applyFont="1" applyBorder="1" applyAlignment="1">
      <alignment horizontal="center" vertical="center"/>
    </xf>
    <xf numFmtId="0" fontId="12" fillId="2" borderId="79" xfId="1" applyFont="1" applyBorder="1" applyAlignment="1">
      <alignment horizontal="center" vertical="center"/>
    </xf>
    <xf numFmtId="176" fontId="21" fillId="5" borderId="0" xfId="4" applyNumberFormat="1" applyFont="1" applyFill="1" applyBorder="1" applyAlignment="1">
      <alignment horizontal="center" vertical="center"/>
    </xf>
    <xf numFmtId="0" fontId="12" fillId="2" borderId="29" xfId="1" applyFont="1" applyBorder="1" applyAlignment="1">
      <alignment horizontal="center" vertical="center"/>
    </xf>
    <xf numFmtId="0" fontId="12" fillId="2" borderId="34" xfId="1" applyFont="1" applyBorder="1" applyAlignment="1">
      <alignment horizontal="center" vertical="center"/>
    </xf>
    <xf numFmtId="0" fontId="12" fillId="2" borderId="30" xfId="1" applyFont="1" applyBorder="1" applyAlignment="1">
      <alignment horizontal="center" vertical="center"/>
    </xf>
    <xf numFmtId="0" fontId="12" fillId="2" borderId="33" xfId="1" applyFont="1" applyBorder="1" applyAlignment="1">
      <alignment horizontal="center" vertical="center"/>
    </xf>
    <xf numFmtId="176" fontId="21" fillId="4" borderId="36" xfId="4" applyNumberFormat="1" applyFont="1" applyBorder="1" applyAlignment="1">
      <alignment horizontal="center" vertical="center"/>
    </xf>
    <xf numFmtId="176" fontId="21" fillId="4" borderId="4" xfId="4" applyNumberFormat="1" applyFont="1" applyBorder="1" applyAlignment="1">
      <alignment horizontal="center" vertical="center"/>
    </xf>
    <xf numFmtId="176" fontId="21" fillId="4" borderId="42" xfId="4" applyNumberFormat="1" applyFont="1" applyBorder="1" applyAlignment="1">
      <alignment horizontal="center" vertical="center"/>
    </xf>
    <xf numFmtId="176" fontId="18" fillId="0" borderId="36" xfId="3" applyNumberFormat="1" applyFont="1" applyBorder="1" applyAlignment="1">
      <alignment horizontal="center" vertical="center"/>
    </xf>
    <xf numFmtId="176" fontId="18" fillId="0" borderId="4" xfId="3" applyNumberFormat="1" applyFont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176" fontId="18" fillId="0" borderId="39" xfId="2" applyNumberFormat="1" applyFont="1" applyBorder="1" applyAlignment="1">
      <alignment horizontal="center" vertical="center"/>
    </xf>
    <xf numFmtId="176" fontId="21" fillId="4" borderId="36" xfId="4" applyNumberFormat="1" applyFont="1" applyBorder="1" applyAlignment="1">
      <alignment horizontal="center" vertical="center" wrapText="1"/>
    </xf>
    <xf numFmtId="176" fontId="21" fillId="4" borderId="4" xfId="4" applyNumberFormat="1" applyFont="1" applyBorder="1" applyAlignment="1">
      <alignment horizontal="center" vertical="center" wrapText="1"/>
    </xf>
    <xf numFmtId="176" fontId="21" fillId="4" borderId="42" xfId="4" applyNumberFormat="1" applyFont="1" applyBorder="1" applyAlignment="1">
      <alignment horizontal="center" vertical="center" wrapText="1"/>
    </xf>
    <xf numFmtId="41" fontId="24" fillId="0" borderId="0" xfId="3" applyFont="1" applyBorder="1" applyAlignment="1">
      <alignment horizontal="left" vertical="center"/>
    </xf>
    <xf numFmtId="0" fontId="12" fillId="2" borderId="28" xfId="1" applyFont="1" applyBorder="1" applyAlignment="1">
      <alignment horizontal="center" vertical="center"/>
    </xf>
    <xf numFmtId="0" fontId="35" fillId="7" borderId="0" xfId="2" applyFont="1" applyFill="1" applyAlignment="1">
      <alignment horizontal="center" vertical="center"/>
    </xf>
    <xf numFmtId="0" fontId="28" fillId="2" borderId="25" xfId="1" applyFont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8" fillId="0" borderId="0" xfId="7" applyFont="1" applyBorder="1" applyAlignment="1">
      <alignment horizontal="left" vertical="center"/>
    </xf>
    <xf numFmtId="31" fontId="38" fillId="0" borderId="65" xfId="7" applyNumberFormat="1" applyFont="1" applyBorder="1" applyAlignment="1">
      <alignment horizontal="right" vertical="center"/>
    </xf>
    <xf numFmtId="0" fontId="38" fillId="0" borderId="65" xfId="7" applyFont="1" applyBorder="1" applyAlignment="1">
      <alignment horizontal="right" vertical="center"/>
    </xf>
    <xf numFmtId="0" fontId="38" fillId="8" borderId="64" xfId="7" applyFont="1" applyFill="1" applyBorder="1" applyAlignment="1">
      <alignment horizontal="center" vertical="center" wrapText="1"/>
    </xf>
    <xf numFmtId="0" fontId="38" fillId="8" borderId="66" xfId="7" applyFont="1" applyFill="1" applyBorder="1" applyAlignment="1">
      <alignment horizontal="center" vertical="center"/>
    </xf>
    <xf numFmtId="3" fontId="38" fillId="8" borderId="64" xfId="7" applyNumberFormat="1" applyFont="1" applyFill="1" applyBorder="1" applyAlignment="1">
      <alignment horizontal="center" vertical="center" wrapText="1"/>
    </xf>
    <xf numFmtId="3" fontId="38" fillId="8" borderId="66" xfId="7" applyNumberFormat="1" applyFont="1" applyFill="1" applyBorder="1" applyAlignment="1">
      <alignment horizontal="center" vertical="center" wrapText="1"/>
    </xf>
    <xf numFmtId="3" fontId="38" fillId="8" borderId="66" xfId="7" applyNumberFormat="1" applyFont="1" applyFill="1" applyBorder="1" applyAlignment="1">
      <alignment horizontal="center" vertical="center"/>
    </xf>
    <xf numFmtId="178" fontId="38" fillId="8" borderId="64" xfId="7" applyNumberFormat="1" applyFont="1" applyFill="1" applyBorder="1" applyAlignment="1">
      <alignment horizontal="center" vertical="center" wrapText="1"/>
    </xf>
    <xf numFmtId="178" fontId="38" fillId="8" borderId="66" xfId="7" applyNumberFormat="1" applyFont="1" applyFill="1" applyBorder="1" applyAlignment="1">
      <alignment horizontal="center" vertical="center" wrapText="1"/>
    </xf>
    <xf numFmtId="177" fontId="38" fillId="8" borderId="66" xfId="7" applyNumberFormat="1" applyFont="1" applyFill="1" applyBorder="1" applyAlignment="1">
      <alignment horizontal="center" vertical="center" wrapText="1"/>
    </xf>
    <xf numFmtId="177" fontId="38" fillId="8" borderId="71" xfId="7" applyNumberFormat="1" applyFont="1" applyFill="1" applyBorder="1" applyAlignment="1">
      <alignment horizontal="center" vertical="center" wrapText="1"/>
    </xf>
    <xf numFmtId="177" fontId="38" fillId="8" borderId="64" xfId="7" applyNumberFormat="1" applyFont="1" applyFill="1" applyBorder="1" applyAlignment="1">
      <alignment horizontal="center" vertical="center" wrapText="1"/>
    </xf>
    <xf numFmtId="0" fontId="9" fillId="0" borderId="65" xfId="2" applyFont="1" applyBorder="1" applyAlignment="1">
      <alignment horizontal="center" vertical="center"/>
    </xf>
    <xf numFmtId="0" fontId="38" fillId="0" borderId="65" xfId="10" applyFont="1" applyBorder="1" applyAlignment="1">
      <alignment horizontal="left" vertical="center" shrinkToFit="1"/>
    </xf>
    <xf numFmtId="0" fontId="38" fillId="0" borderId="64" xfId="10" applyFont="1" applyBorder="1" applyAlignment="1">
      <alignment horizontal="center" vertical="center" shrinkToFit="1"/>
    </xf>
    <xf numFmtId="0" fontId="41" fillId="0" borderId="0" xfId="10" applyFont="1" applyAlignment="1">
      <alignment horizontal="center" vertical="center" shrinkToFit="1"/>
    </xf>
    <xf numFmtId="0" fontId="38" fillId="8" borderId="66" xfId="10" applyFont="1" applyFill="1" applyBorder="1" applyAlignment="1">
      <alignment horizontal="center" vertical="center" shrinkToFit="1"/>
    </xf>
    <xf numFmtId="0" fontId="38" fillId="8" borderId="67" xfId="10" applyFont="1" applyFill="1" applyBorder="1" applyAlignment="1">
      <alignment horizontal="center" vertical="center" shrinkToFit="1"/>
    </xf>
    <xf numFmtId="0" fontId="38" fillId="0" borderId="66" xfId="10" applyFont="1" applyBorder="1" applyAlignment="1">
      <alignment horizontal="center" vertical="center" shrinkToFit="1"/>
    </xf>
    <xf numFmtId="0" fontId="38" fillId="0" borderId="71" xfId="10" applyFont="1" applyBorder="1" applyAlignment="1">
      <alignment horizontal="center" vertical="center" shrinkToFit="1"/>
    </xf>
    <xf numFmtId="0" fontId="38" fillId="0" borderId="67" xfId="10" applyFont="1" applyBorder="1" applyAlignment="1">
      <alignment horizontal="center" vertical="center" shrinkToFit="1"/>
    </xf>
    <xf numFmtId="0" fontId="38" fillId="8" borderId="68" xfId="10" applyFont="1" applyFill="1" applyBorder="1" applyAlignment="1">
      <alignment horizontal="center" vertical="center" shrinkToFit="1"/>
    </xf>
    <xf numFmtId="0" fontId="38" fillId="8" borderId="70" xfId="10" applyFont="1" applyFill="1" applyBorder="1" applyAlignment="1">
      <alignment horizontal="center" vertical="center" shrinkToFit="1"/>
    </xf>
    <xf numFmtId="0" fontId="40" fillId="0" borderId="65" xfId="10" applyFont="1" applyBorder="1" applyAlignment="1">
      <alignment horizontal="left" vertical="center" shrinkToFit="1"/>
    </xf>
    <xf numFmtId="0" fontId="38" fillId="0" borderId="64" xfId="9" applyFont="1" applyBorder="1" applyAlignment="1">
      <alignment horizontal="center" vertical="center"/>
    </xf>
    <xf numFmtId="0" fontId="36" fillId="0" borderId="0" xfId="9" applyFont="1" applyAlignment="1">
      <alignment horizontal="center" vertical="center"/>
    </xf>
    <xf numFmtId="0" fontId="38" fillId="8" borderId="64" xfId="9" applyFont="1" applyFill="1" applyBorder="1" applyAlignment="1">
      <alignment horizontal="center" vertical="center"/>
    </xf>
    <xf numFmtId="0" fontId="38" fillId="8" borderId="64" xfId="9" applyFont="1" applyFill="1" applyBorder="1" applyAlignment="1">
      <alignment horizontal="center" vertical="center" wrapText="1"/>
    </xf>
    <xf numFmtId="0" fontId="38" fillId="8" borderId="66" xfId="9" applyFont="1" applyFill="1" applyBorder="1" applyAlignment="1">
      <alignment horizontal="center" vertical="center" wrapText="1"/>
    </xf>
    <xf numFmtId="0" fontId="38" fillId="8" borderId="67" xfId="9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9" borderId="64" xfId="0" applyFont="1" applyFill="1" applyBorder="1" applyAlignment="1">
      <alignment horizontal="center" vertical="center"/>
    </xf>
    <xf numFmtId="0" fontId="38" fillId="9" borderId="0" xfId="0" applyFont="1" applyFill="1" applyBorder="1" applyAlignment="1">
      <alignment horizontal="center" vertical="center"/>
    </xf>
    <xf numFmtId="0" fontId="38" fillId="9" borderId="65" xfId="0" applyFont="1" applyFill="1" applyBorder="1" applyAlignment="1">
      <alignment horizontal="center" vertical="center"/>
    </xf>
    <xf numFmtId="0" fontId="38" fillId="0" borderId="0" xfId="9" applyFont="1" applyBorder="1" applyAlignment="1">
      <alignment horizontal="left" vertical="center"/>
    </xf>
    <xf numFmtId="0" fontId="38" fillId="0" borderId="67" xfId="9" applyFont="1" applyBorder="1" applyAlignment="1">
      <alignment horizontal="center" vertical="center"/>
    </xf>
    <xf numFmtId="0" fontId="38" fillId="9" borderId="68" xfId="9" applyFont="1" applyFill="1" applyBorder="1" applyAlignment="1">
      <alignment horizontal="center" vertical="center"/>
    </xf>
    <xf numFmtId="0" fontId="38" fillId="9" borderId="69" xfId="9" applyFont="1" applyFill="1" applyBorder="1" applyAlignment="1">
      <alignment horizontal="center" vertical="center"/>
    </xf>
    <xf numFmtId="0" fontId="38" fillId="9" borderId="70" xfId="9" applyFont="1" applyFill="1" applyBorder="1" applyAlignment="1">
      <alignment horizontal="center" vertical="center"/>
    </xf>
    <xf numFmtId="0" fontId="38" fillId="9" borderId="66" xfId="9" applyFont="1" applyFill="1" applyBorder="1" applyAlignment="1">
      <alignment horizontal="center" vertical="center"/>
    </xf>
    <xf numFmtId="0" fontId="38" fillId="9" borderId="67" xfId="9" applyFont="1" applyFill="1" applyBorder="1" applyAlignment="1">
      <alignment horizontal="center" vertical="center"/>
    </xf>
    <xf numFmtId="0" fontId="38" fillId="9" borderId="64" xfId="9" applyFont="1" applyFill="1" applyBorder="1" applyAlignment="1">
      <alignment horizontal="center" vertical="center"/>
    </xf>
    <xf numFmtId="0" fontId="38" fillId="0" borderId="65" xfId="9" applyFont="1" applyBorder="1" applyAlignment="1">
      <alignment horizontal="left" vertical="center"/>
    </xf>
    <xf numFmtId="0" fontId="36" fillId="0" borderId="0" xfId="10" applyFont="1" applyAlignment="1">
      <alignment horizontal="center" vertical="center" shrinkToFit="1"/>
    </xf>
    <xf numFmtId="0" fontId="40" fillId="0" borderId="65" xfId="10" applyFont="1" applyBorder="1" applyAlignment="1">
      <alignment horizontal="center" vertical="center" shrinkToFit="1"/>
    </xf>
    <xf numFmtId="0" fontId="38" fillId="0" borderId="68" xfId="10" applyFont="1" applyBorder="1" applyAlignment="1">
      <alignment horizontal="center" vertical="center" shrinkToFit="1"/>
    </xf>
    <xf numFmtId="0" fontId="38" fillId="0" borderId="69" xfId="10" applyFont="1" applyBorder="1" applyAlignment="1">
      <alignment horizontal="center" vertical="center" shrinkToFit="1"/>
    </xf>
    <xf numFmtId="0" fontId="38" fillId="0" borderId="70" xfId="10" applyFont="1" applyBorder="1" applyAlignment="1">
      <alignment horizontal="center" vertical="center" shrinkToFit="1"/>
    </xf>
  </cellXfs>
  <cellStyles count="11">
    <cellStyle name="강조색3" xfId="1" builtinId="37"/>
    <cellStyle name="강조색5 2" xfId="5"/>
    <cellStyle name="강조색6 2" xfId="4"/>
    <cellStyle name="쉼표 [0]" xfId="6" builtinId="6"/>
    <cellStyle name="쉼표 [0] 2" xfId="3"/>
    <cellStyle name="쉼표 [0] 3" xfId="8"/>
    <cellStyle name="표준" xfId="0" builtinId="0"/>
    <cellStyle name="표준 2" xfId="2"/>
    <cellStyle name="표준 3" xfId="9"/>
    <cellStyle name="표준_과목전용조서" xfId="7"/>
    <cellStyle name="표준_사업수입명세서(1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5"/>
  <sheetViews>
    <sheetView zoomScaleNormal="100" workbookViewId="0">
      <selection activeCell="D31" sqref="D31"/>
    </sheetView>
  </sheetViews>
  <sheetFormatPr defaultColWidth="9" defaultRowHeight="13.5" x14ac:dyDescent="0.3"/>
  <cols>
    <col min="1" max="1" width="17" style="2" customWidth="1"/>
    <col min="2" max="2" width="16.625" style="2" customWidth="1"/>
    <col min="3" max="3" width="16.25" style="2" customWidth="1"/>
    <col min="4" max="4" width="12.5" style="2" bestFit="1" customWidth="1"/>
    <col min="5" max="5" width="6.125" style="2" customWidth="1"/>
    <col min="6" max="6" width="3.125" style="2" customWidth="1"/>
    <col min="7" max="7" width="17" style="2" customWidth="1"/>
    <col min="8" max="8" width="17.125" style="2" customWidth="1"/>
    <col min="9" max="9" width="17.5" style="2" customWidth="1"/>
    <col min="10" max="10" width="16.875" style="2" customWidth="1"/>
    <col min="11" max="11" width="6.625" style="2" customWidth="1"/>
    <col min="12" max="12" width="9" style="2"/>
    <col min="13" max="13" width="11.125" style="2" customWidth="1"/>
    <col min="14" max="14" width="21.125" style="2" customWidth="1"/>
    <col min="15" max="16384" width="9" style="2"/>
  </cols>
  <sheetData>
    <row r="2" spans="1:16" ht="17.25" thickBot="1" x14ac:dyDescent="0.35">
      <c r="A2" s="323"/>
      <c r="B2" s="323"/>
      <c r="C2" s="323"/>
    </row>
    <row r="3" spans="1:16" ht="34.5" thickBot="1" x14ac:dyDescent="0.35">
      <c r="A3" s="1"/>
      <c r="B3" s="316" t="s">
        <v>91</v>
      </c>
      <c r="C3" s="317"/>
      <c r="D3" s="317"/>
      <c r="E3" s="317"/>
      <c r="F3" s="317"/>
      <c r="G3" s="317"/>
      <c r="H3" s="317"/>
      <c r="I3" s="318"/>
    </row>
    <row r="4" spans="1:16" ht="25.5" x14ac:dyDescent="0.3">
      <c r="A4" s="3"/>
      <c r="B4" s="319"/>
      <c r="C4" s="319"/>
      <c r="D4" s="319"/>
      <c r="E4" s="319"/>
      <c r="F4" s="319"/>
      <c r="G4" s="4"/>
      <c r="H4" s="4"/>
      <c r="I4" s="4"/>
    </row>
    <row r="5" spans="1:16" ht="18" thickBot="1" x14ac:dyDescent="0.35">
      <c r="A5" s="324" t="s">
        <v>73</v>
      </c>
      <c r="B5" s="324"/>
      <c r="E5" s="5"/>
      <c r="G5" s="6"/>
      <c r="K5" s="5" t="s">
        <v>0</v>
      </c>
    </row>
    <row r="6" spans="1:16" ht="24.75" thickBot="1" x14ac:dyDescent="0.35">
      <c r="A6" s="320" t="s">
        <v>1</v>
      </c>
      <c r="B6" s="321"/>
      <c r="C6" s="321"/>
      <c r="D6" s="321"/>
      <c r="E6" s="322"/>
      <c r="F6" s="7"/>
      <c r="G6" s="320" t="s">
        <v>2</v>
      </c>
      <c r="H6" s="321"/>
      <c r="I6" s="321"/>
      <c r="J6" s="321"/>
      <c r="K6" s="322"/>
      <c r="O6" s="20"/>
      <c r="P6" s="20"/>
    </row>
    <row r="7" spans="1:16" ht="35.25" thickTop="1" x14ac:dyDescent="0.3">
      <c r="A7" s="119" t="s">
        <v>3</v>
      </c>
      <c r="B7" s="120" t="s">
        <v>92</v>
      </c>
      <c r="C7" s="120" t="s">
        <v>94</v>
      </c>
      <c r="D7" s="120" t="s">
        <v>4</v>
      </c>
      <c r="E7" s="121" t="s">
        <v>5</v>
      </c>
      <c r="F7" s="8"/>
      <c r="G7" s="119" t="s">
        <v>3</v>
      </c>
      <c r="H7" s="120" t="s">
        <v>92</v>
      </c>
      <c r="I7" s="120" t="s">
        <v>93</v>
      </c>
      <c r="J7" s="120" t="s">
        <v>6</v>
      </c>
      <c r="K7" s="121" t="s">
        <v>5</v>
      </c>
      <c r="O7" s="20"/>
      <c r="P7" s="20"/>
    </row>
    <row r="8" spans="1:16" ht="17.25" x14ac:dyDescent="0.3">
      <c r="A8" s="9" t="s">
        <v>7</v>
      </c>
      <c r="B8" s="192">
        <f>SUM(B9:B11)</f>
        <v>6951524039</v>
      </c>
      <c r="C8" s="192">
        <f>SUM(C9:C11)</f>
        <v>7077699039</v>
      </c>
      <c r="D8" s="191">
        <v>0</v>
      </c>
      <c r="E8" s="10"/>
      <c r="F8" s="8"/>
      <c r="G8" s="11" t="s">
        <v>7</v>
      </c>
      <c r="H8" s="12">
        <f>SUM(H9:H13)</f>
        <v>6951524039</v>
      </c>
      <c r="I8" s="12">
        <f>SUM(I9:I13)</f>
        <v>6735073212</v>
      </c>
      <c r="J8" s="281">
        <f>I8-H8</f>
        <v>-216450827</v>
      </c>
      <c r="K8" s="13"/>
      <c r="O8" s="20"/>
      <c r="P8" s="20"/>
    </row>
    <row r="9" spans="1:16" ht="17.25" x14ac:dyDescent="0.3">
      <c r="A9" s="107" t="s">
        <v>8</v>
      </c>
      <c r="B9" s="100">
        <v>6944510000</v>
      </c>
      <c r="C9" s="100">
        <v>7070685000</v>
      </c>
      <c r="D9" s="14">
        <v>0</v>
      </c>
      <c r="E9" s="99"/>
      <c r="F9" s="15"/>
      <c r="G9" s="126" t="s">
        <v>9</v>
      </c>
      <c r="H9" s="133">
        <v>406200460</v>
      </c>
      <c r="I9" s="133">
        <v>420966130</v>
      </c>
      <c r="J9" s="281">
        <f t="shared" ref="J9:J12" si="0">I9-H9</f>
        <v>14765670</v>
      </c>
      <c r="K9" s="16"/>
      <c r="N9" s="98"/>
    </row>
    <row r="10" spans="1:16" ht="17.25" x14ac:dyDescent="0.3">
      <c r="A10" s="108" t="s">
        <v>10</v>
      </c>
      <c r="B10" s="100">
        <v>3000000</v>
      </c>
      <c r="C10" s="100">
        <v>3000000</v>
      </c>
      <c r="D10" s="14">
        <f>C10-B10</f>
        <v>0</v>
      </c>
      <c r="E10" s="99"/>
      <c r="F10" s="15"/>
      <c r="G10" s="109" t="s">
        <v>11</v>
      </c>
      <c r="H10" s="133">
        <v>22043240</v>
      </c>
      <c r="I10" s="133">
        <v>25043240</v>
      </c>
      <c r="J10" s="281">
        <f t="shared" si="0"/>
        <v>3000000</v>
      </c>
      <c r="K10" s="16"/>
      <c r="N10" s="98"/>
    </row>
    <row r="11" spans="1:16" ht="18" thickBot="1" x14ac:dyDescent="0.35">
      <c r="A11" s="193" t="s">
        <v>13</v>
      </c>
      <c r="B11" s="194">
        <v>4014039</v>
      </c>
      <c r="C11" s="194">
        <v>4014039</v>
      </c>
      <c r="D11" s="195">
        <v>0</v>
      </c>
      <c r="E11" s="18"/>
      <c r="F11" s="15"/>
      <c r="G11" s="109" t="s">
        <v>12</v>
      </c>
      <c r="H11" s="133">
        <v>6516266300</v>
      </c>
      <c r="I11" s="100">
        <v>6282049803</v>
      </c>
      <c r="J11" s="281">
        <f t="shared" si="0"/>
        <v>-234216497</v>
      </c>
      <c r="K11" s="16"/>
      <c r="N11" s="98"/>
    </row>
    <row r="12" spans="1:16" ht="17.25" x14ac:dyDescent="0.3">
      <c r="F12" s="15"/>
      <c r="G12" s="280" t="s">
        <v>387</v>
      </c>
      <c r="H12" s="100">
        <v>3000000</v>
      </c>
      <c r="I12" s="100">
        <v>3000000</v>
      </c>
      <c r="J12" s="127">
        <f t="shared" si="0"/>
        <v>0</v>
      </c>
      <c r="K12" s="278"/>
      <c r="N12" s="98"/>
    </row>
    <row r="13" spans="1:16" ht="18" thickBot="1" x14ac:dyDescent="0.35">
      <c r="G13" s="110" t="s">
        <v>386</v>
      </c>
      <c r="H13" s="134">
        <v>4014039</v>
      </c>
      <c r="I13" s="134">
        <v>4014039</v>
      </c>
      <c r="J13" s="279">
        <f>I13-H13</f>
        <v>0</v>
      </c>
      <c r="K13" s="19"/>
      <c r="N13" s="98"/>
    </row>
    <row r="14" spans="1:16" x14ac:dyDescent="0.3">
      <c r="N14" s="98"/>
    </row>
    <row r="15" spans="1:16" x14ac:dyDescent="0.3">
      <c r="N15" s="129"/>
    </row>
  </sheetData>
  <mergeCells count="6">
    <mergeCell ref="B3:I3"/>
    <mergeCell ref="B4:F4"/>
    <mergeCell ref="A6:E6"/>
    <mergeCell ref="G6:K6"/>
    <mergeCell ref="A2:C2"/>
    <mergeCell ref="A5:B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sqref="A1:G1"/>
    </sheetView>
  </sheetViews>
  <sheetFormatPr defaultRowHeight="13.5" x14ac:dyDescent="0.15"/>
  <cols>
    <col min="1" max="10" width="10.625" style="210" customWidth="1"/>
    <col min="11" max="256" width="9" style="209"/>
    <col min="257" max="259" width="6.375" style="209" customWidth="1"/>
    <col min="260" max="263" width="9.75" style="209" customWidth="1"/>
    <col min="264" max="264" width="12.125" style="209" customWidth="1"/>
    <col min="265" max="265" width="8.75" style="209" customWidth="1"/>
    <col min="266" max="266" width="10" style="209" customWidth="1"/>
    <col min="267" max="512" width="9" style="209"/>
    <col min="513" max="515" width="6.375" style="209" customWidth="1"/>
    <col min="516" max="519" width="9.75" style="209" customWidth="1"/>
    <col min="520" max="520" width="12.125" style="209" customWidth="1"/>
    <col min="521" max="521" width="8.75" style="209" customWidth="1"/>
    <col min="522" max="522" width="10" style="209" customWidth="1"/>
    <col min="523" max="768" width="9" style="209"/>
    <col min="769" max="771" width="6.375" style="209" customWidth="1"/>
    <col min="772" max="775" width="9.75" style="209" customWidth="1"/>
    <col min="776" max="776" width="12.125" style="209" customWidth="1"/>
    <col min="777" max="777" width="8.75" style="209" customWidth="1"/>
    <col min="778" max="778" width="10" style="209" customWidth="1"/>
    <col min="779" max="1024" width="9" style="209"/>
    <col min="1025" max="1027" width="6.375" style="209" customWidth="1"/>
    <col min="1028" max="1031" width="9.75" style="209" customWidth="1"/>
    <col min="1032" max="1032" width="12.125" style="209" customWidth="1"/>
    <col min="1033" max="1033" width="8.75" style="209" customWidth="1"/>
    <col min="1034" max="1034" width="10" style="209" customWidth="1"/>
    <col min="1035" max="1280" width="9" style="209"/>
    <col min="1281" max="1283" width="6.375" style="209" customWidth="1"/>
    <col min="1284" max="1287" width="9.75" style="209" customWidth="1"/>
    <col min="1288" max="1288" width="12.125" style="209" customWidth="1"/>
    <col min="1289" max="1289" width="8.75" style="209" customWidth="1"/>
    <col min="1290" max="1290" width="10" style="209" customWidth="1"/>
    <col min="1291" max="1536" width="9" style="209"/>
    <col min="1537" max="1539" width="6.375" style="209" customWidth="1"/>
    <col min="1540" max="1543" width="9.75" style="209" customWidth="1"/>
    <col min="1544" max="1544" width="12.125" style="209" customWidth="1"/>
    <col min="1545" max="1545" width="8.75" style="209" customWidth="1"/>
    <col min="1546" max="1546" width="10" style="209" customWidth="1"/>
    <col min="1547" max="1792" width="9" style="209"/>
    <col min="1793" max="1795" width="6.375" style="209" customWidth="1"/>
    <col min="1796" max="1799" width="9.75" style="209" customWidth="1"/>
    <col min="1800" max="1800" width="12.125" style="209" customWidth="1"/>
    <col min="1801" max="1801" width="8.75" style="209" customWidth="1"/>
    <col min="1802" max="1802" width="10" style="209" customWidth="1"/>
    <col min="1803" max="2048" width="9" style="209"/>
    <col min="2049" max="2051" width="6.375" style="209" customWidth="1"/>
    <col min="2052" max="2055" width="9.75" style="209" customWidth="1"/>
    <col min="2056" max="2056" width="12.125" style="209" customWidth="1"/>
    <col min="2057" max="2057" width="8.75" style="209" customWidth="1"/>
    <col min="2058" max="2058" width="10" style="209" customWidth="1"/>
    <col min="2059" max="2304" width="9" style="209"/>
    <col min="2305" max="2307" width="6.375" style="209" customWidth="1"/>
    <col min="2308" max="2311" width="9.75" style="209" customWidth="1"/>
    <col min="2312" max="2312" width="12.125" style="209" customWidth="1"/>
    <col min="2313" max="2313" width="8.75" style="209" customWidth="1"/>
    <col min="2314" max="2314" width="10" style="209" customWidth="1"/>
    <col min="2315" max="2560" width="9" style="209"/>
    <col min="2561" max="2563" width="6.375" style="209" customWidth="1"/>
    <col min="2564" max="2567" width="9.75" style="209" customWidth="1"/>
    <col min="2568" max="2568" width="12.125" style="209" customWidth="1"/>
    <col min="2569" max="2569" width="8.75" style="209" customWidth="1"/>
    <col min="2570" max="2570" width="10" style="209" customWidth="1"/>
    <col min="2571" max="2816" width="9" style="209"/>
    <col min="2817" max="2819" width="6.375" style="209" customWidth="1"/>
    <col min="2820" max="2823" width="9.75" style="209" customWidth="1"/>
    <col min="2824" max="2824" width="12.125" style="209" customWidth="1"/>
    <col min="2825" max="2825" width="8.75" style="209" customWidth="1"/>
    <col min="2826" max="2826" width="10" style="209" customWidth="1"/>
    <col min="2827" max="3072" width="9" style="209"/>
    <col min="3073" max="3075" width="6.375" style="209" customWidth="1"/>
    <col min="3076" max="3079" width="9.75" style="209" customWidth="1"/>
    <col min="3080" max="3080" width="12.125" style="209" customWidth="1"/>
    <col min="3081" max="3081" width="8.75" style="209" customWidth="1"/>
    <col min="3082" max="3082" width="10" style="209" customWidth="1"/>
    <col min="3083" max="3328" width="9" style="209"/>
    <col min="3329" max="3331" width="6.375" style="209" customWidth="1"/>
    <col min="3332" max="3335" width="9.75" style="209" customWidth="1"/>
    <col min="3336" max="3336" width="12.125" style="209" customWidth="1"/>
    <col min="3337" max="3337" width="8.75" style="209" customWidth="1"/>
    <col min="3338" max="3338" width="10" style="209" customWidth="1"/>
    <col min="3339" max="3584" width="9" style="209"/>
    <col min="3585" max="3587" width="6.375" style="209" customWidth="1"/>
    <col min="3588" max="3591" width="9.75" style="209" customWidth="1"/>
    <col min="3592" max="3592" width="12.125" style="209" customWidth="1"/>
    <col min="3593" max="3593" width="8.75" style="209" customWidth="1"/>
    <col min="3594" max="3594" width="10" style="209" customWidth="1"/>
    <col min="3595" max="3840" width="9" style="209"/>
    <col min="3841" max="3843" width="6.375" style="209" customWidth="1"/>
    <col min="3844" max="3847" width="9.75" style="209" customWidth="1"/>
    <col min="3848" max="3848" width="12.125" style="209" customWidth="1"/>
    <col min="3849" max="3849" width="8.75" style="209" customWidth="1"/>
    <col min="3850" max="3850" width="10" style="209" customWidth="1"/>
    <col min="3851" max="4096" width="9" style="209"/>
    <col min="4097" max="4099" width="6.375" style="209" customWidth="1"/>
    <col min="4100" max="4103" width="9.75" style="209" customWidth="1"/>
    <col min="4104" max="4104" width="12.125" style="209" customWidth="1"/>
    <col min="4105" max="4105" width="8.75" style="209" customWidth="1"/>
    <col min="4106" max="4106" width="10" style="209" customWidth="1"/>
    <col min="4107" max="4352" width="9" style="209"/>
    <col min="4353" max="4355" width="6.375" style="209" customWidth="1"/>
    <col min="4356" max="4359" width="9.75" style="209" customWidth="1"/>
    <col min="4360" max="4360" width="12.125" style="209" customWidth="1"/>
    <col min="4361" max="4361" width="8.75" style="209" customWidth="1"/>
    <col min="4362" max="4362" width="10" style="209" customWidth="1"/>
    <col min="4363" max="4608" width="9" style="209"/>
    <col min="4609" max="4611" width="6.375" style="209" customWidth="1"/>
    <col min="4612" max="4615" width="9.75" style="209" customWidth="1"/>
    <col min="4616" max="4616" width="12.125" style="209" customWidth="1"/>
    <col min="4617" max="4617" width="8.75" style="209" customWidth="1"/>
    <col min="4618" max="4618" width="10" style="209" customWidth="1"/>
    <col min="4619" max="4864" width="9" style="209"/>
    <col min="4865" max="4867" width="6.375" style="209" customWidth="1"/>
    <col min="4868" max="4871" width="9.75" style="209" customWidth="1"/>
    <col min="4872" max="4872" width="12.125" style="209" customWidth="1"/>
    <col min="4873" max="4873" width="8.75" style="209" customWidth="1"/>
    <col min="4874" max="4874" width="10" style="209" customWidth="1"/>
    <col min="4875" max="5120" width="9" style="209"/>
    <col min="5121" max="5123" width="6.375" style="209" customWidth="1"/>
    <col min="5124" max="5127" width="9.75" style="209" customWidth="1"/>
    <col min="5128" max="5128" width="12.125" style="209" customWidth="1"/>
    <col min="5129" max="5129" width="8.75" style="209" customWidth="1"/>
    <col min="5130" max="5130" width="10" style="209" customWidth="1"/>
    <col min="5131" max="5376" width="9" style="209"/>
    <col min="5377" max="5379" width="6.375" style="209" customWidth="1"/>
    <col min="5380" max="5383" width="9.75" style="209" customWidth="1"/>
    <col min="5384" max="5384" width="12.125" style="209" customWidth="1"/>
    <col min="5385" max="5385" width="8.75" style="209" customWidth="1"/>
    <col min="5386" max="5386" width="10" style="209" customWidth="1"/>
    <col min="5387" max="5632" width="9" style="209"/>
    <col min="5633" max="5635" width="6.375" style="209" customWidth="1"/>
    <col min="5636" max="5639" width="9.75" style="209" customWidth="1"/>
    <col min="5640" max="5640" width="12.125" style="209" customWidth="1"/>
    <col min="5641" max="5641" width="8.75" style="209" customWidth="1"/>
    <col min="5642" max="5642" width="10" style="209" customWidth="1"/>
    <col min="5643" max="5888" width="9" style="209"/>
    <col min="5889" max="5891" width="6.375" style="209" customWidth="1"/>
    <col min="5892" max="5895" width="9.75" style="209" customWidth="1"/>
    <col min="5896" max="5896" width="12.125" style="209" customWidth="1"/>
    <col min="5897" max="5897" width="8.75" style="209" customWidth="1"/>
    <col min="5898" max="5898" width="10" style="209" customWidth="1"/>
    <col min="5899" max="6144" width="9" style="209"/>
    <col min="6145" max="6147" width="6.375" style="209" customWidth="1"/>
    <col min="6148" max="6151" width="9.75" style="209" customWidth="1"/>
    <col min="6152" max="6152" width="12.125" style="209" customWidth="1"/>
    <col min="6153" max="6153" width="8.75" style="209" customWidth="1"/>
    <col min="6154" max="6154" width="10" style="209" customWidth="1"/>
    <col min="6155" max="6400" width="9" style="209"/>
    <col min="6401" max="6403" width="6.375" style="209" customWidth="1"/>
    <col min="6404" max="6407" width="9.75" style="209" customWidth="1"/>
    <col min="6408" max="6408" width="12.125" style="209" customWidth="1"/>
    <col min="6409" max="6409" width="8.75" style="209" customWidth="1"/>
    <col min="6410" max="6410" width="10" style="209" customWidth="1"/>
    <col min="6411" max="6656" width="9" style="209"/>
    <col min="6657" max="6659" width="6.375" style="209" customWidth="1"/>
    <col min="6660" max="6663" width="9.75" style="209" customWidth="1"/>
    <col min="6664" max="6664" width="12.125" style="209" customWidth="1"/>
    <col min="6665" max="6665" width="8.75" style="209" customWidth="1"/>
    <col min="6666" max="6666" width="10" style="209" customWidth="1"/>
    <col min="6667" max="6912" width="9" style="209"/>
    <col min="6913" max="6915" width="6.375" style="209" customWidth="1"/>
    <col min="6916" max="6919" width="9.75" style="209" customWidth="1"/>
    <col min="6920" max="6920" width="12.125" style="209" customWidth="1"/>
    <col min="6921" max="6921" width="8.75" style="209" customWidth="1"/>
    <col min="6922" max="6922" width="10" style="209" customWidth="1"/>
    <col min="6923" max="7168" width="9" style="209"/>
    <col min="7169" max="7171" width="6.375" style="209" customWidth="1"/>
    <col min="7172" max="7175" width="9.75" style="209" customWidth="1"/>
    <col min="7176" max="7176" width="12.125" style="209" customWidth="1"/>
    <col min="7177" max="7177" width="8.75" style="209" customWidth="1"/>
    <col min="7178" max="7178" width="10" style="209" customWidth="1"/>
    <col min="7179" max="7424" width="9" style="209"/>
    <col min="7425" max="7427" width="6.375" style="209" customWidth="1"/>
    <col min="7428" max="7431" width="9.75" style="209" customWidth="1"/>
    <col min="7432" max="7432" width="12.125" style="209" customWidth="1"/>
    <col min="7433" max="7433" width="8.75" style="209" customWidth="1"/>
    <col min="7434" max="7434" width="10" style="209" customWidth="1"/>
    <col min="7435" max="7680" width="9" style="209"/>
    <col min="7681" max="7683" width="6.375" style="209" customWidth="1"/>
    <col min="7684" max="7687" width="9.75" style="209" customWidth="1"/>
    <col min="7688" max="7688" width="12.125" style="209" customWidth="1"/>
    <col min="7689" max="7689" width="8.75" style="209" customWidth="1"/>
    <col min="7690" max="7690" width="10" style="209" customWidth="1"/>
    <col min="7691" max="7936" width="9" style="209"/>
    <col min="7937" max="7939" width="6.375" style="209" customWidth="1"/>
    <col min="7940" max="7943" width="9.75" style="209" customWidth="1"/>
    <col min="7944" max="7944" width="12.125" style="209" customWidth="1"/>
    <col min="7945" max="7945" width="8.75" style="209" customWidth="1"/>
    <col min="7946" max="7946" width="10" style="209" customWidth="1"/>
    <col min="7947" max="8192" width="9" style="209"/>
    <col min="8193" max="8195" width="6.375" style="209" customWidth="1"/>
    <col min="8196" max="8199" width="9.75" style="209" customWidth="1"/>
    <col min="8200" max="8200" width="12.125" style="209" customWidth="1"/>
    <col min="8201" max="8201" width="8.75" style="209" customWidth="1"/>
    <col min="8202" max="8202" width="10" style="209" customWidth="1"/>
    <col min="8203" max="8448" width="9" style="209"/>
    <col min="8449" max="8451" width="6.375" style="209" customWidth="1"/>
    <col min="8452" max="8455" width="9.75" style="209" customWidth="1"/>
    <col min="8456" max="8456" width="12.125" style="209" customWidth="1"/>
    <col min="8457" max="8457" width="8.75" style="209" customWidth="1"/>
    <col min="8458" max="8458" width="10" style="209" customWidth="1"/>
    <col min="8459" max="8704" width="9" style="209"/>
    <col min="8705" max="8707" width="6.375" style="209" customWidth="1"/>
    <col min="8708" max="8711" width="9.75" style="209" customWidth="1"/>
    <col min="8712" max="8712" width="12.125" style="209" customWidth="1"/>
    <col min="8713" max="8713" width="8.75" style="209" customWidth="1"/>
    <col min="8714" max="8714" width="10" style="209" customWidth="1"/>
    <col min="8715" max="8960" width="9" style="209"/>
    <col min="8961" max="8963" width="6.375" style="209" customWidth="1"/>
    <col min="8964" max="8967" width="9.75" style="209" customWidth="1"/>
    <col min="8968" max="8968" width="12.125" style="209" customWidth="1"/>
    <col min="8969" max="8969" width="8.75" style="209" customWidth="1"/>
    <col min="8970" max="8970" width="10" style="209" customWidth="1"/>
    <col min="8971" max="9216" width="9" style="209"/>
    <col min="9217" max="9219" width="6.375" style="209" customWidth="1"/>
    <col min="9220" max="9223" width="9.75" style="209" customWidth="1"/>
    <col min="9224" max="9224" width="12.125" style="209" customWidth="1"/>
    <col min="9225" max="9225" width="8.75" style="209" customWidth="1"/>
    <col min="9226" max="9226" width="10" style="209" customWidth="1"/>
    <col min="9227" max="9472" width="9" style="209"/>
    <col min="9473" max="9475" width="6.375" style="209" customWidth="1"/>
    <col min="9476" max="9479" width="9.75" style="209" customWidth="1"/>
    <col min="9480" max="9480" width="12.125" style="209" customWidth="1"/>
    <col min="9481" max="9481" width="8.75" style="209" customWidth="1"/>
    <col min="9482" max="9482" width="10" style="209" customWidth="1"/>
    <col min="9483" max="9728" width="9" style="209"/>
    <col min="9729" max="9731" width="6.375" style="209" customWidth="1"/>
    <col min="9732" max="9735" width="9.75" style="209" customWidth="1"/>
    <col min="9736" max="9736" width="12.125" style="209" customWidth="1"/>
    <col min="9737" max="9737" width="8.75" style="209" customWidth="1"/>
    <col min="9738" max="9738" width="10" style="209" customWidth="1"/>
    <col min="9739" max="9984" width="9" style="209"/>
    <col min="9985" max="9987" width="6.375" style="209" customWidth="1"/>
    <col min="9988" max="9991" width="9.75" style="209" customWidth="1"/>
    <col min="9992" max="9992" width="12.125" style="209" customWidth="1"/>
    <col min="9993" max="9993" width="8.75" style="209" customWidth="1"/>
    <col min="9994" max="9994" width="10" style="209" customWidth="1"/>
    <col min="9995" max="10240" width="9" style="209"/>
    <col min="10241" max="10243" width="6.375" style="209" customWidth="1"/>
    <col min="10244" max="10247" width="9.75" style="209" customWidth="1"/>
    <col min="10248" max="10248" width="12.125" style="209" customWidth="1"/>
    <col min="10249" max="10249" width="8.75" style="209" customWidth="1"/>
    <col min="10250" max="10250" width="10" style="209" customWidth="1"/>
    <col min="10251" max="10496" width="9" style="209"/>
    <col min="10497" max="10499" width="6.375" style="209" customWidth="1"/>
    <col min="10500" max="10503" width="9.75" style="209" customWidth="1"/>
    <col min="10504" max="10504" width="12.125" style="209" customWidth="1"/>
    <col min="10505" max="10505" width="8.75" style="209" customWidth="1"/>
    <col min="10506" max="10506" width="10" style="209" customWidth="1"/>
    <col min="10507" max="10752" width="9" style="209"/>
    <col min="10753" max="10755" width="6.375" style="209" customWidth="1"/>
    <col min="10756" max="10759" width="9.75" style="209" customWidth="1"/>
    <col min="10760" max="10760" width="12.125" style="209" customWidth="1"/>
    <col min="10761" max="10761" width="8.75" style="209" customWidth="1"/>
    <col min="10762" max="10762" width="10" style="209" customWidth="1"/>
    <col min="10763" max="11008" width="9" style="209"/>
    <col min="11009" max="11011" width="6.375" style="209" customWidth="1"/>
    <col min="11012" max="11015" width="9.75" style="209" customWidth="1"/>
    <col min="11016" max="11016" width="12.125" style="209" customWidth="1"/>
    <col min="11017" max="11017" width="8.75" style="209" customWidth="1"/>
    <col min="11018" max="11018" width="10" style="209" customWidth="1"/>
    <col min="11019" max="11264" width="9" style="209"/>
    <col min="11265" max="11267" width="6.375" style="209" customWidth="1"/>
    <col min="11268" max="11271" width="9.75" style="209" customWidth="1"/>
    <col min="11272" max="11272" width="12.125" style="209" customWidth="1"/>
    <col min="11273" max="11273" width="8.75" style="209" customWidth="1"/>
    <col min="11274" max="11274" width="10" style="209" customWidth="1"/>
    <col min="11275" max="11520" width="9" style="209"/>
    <col min="11521" max="11523" width="6.375" style="209" customWidth="1"/>
    <col min="11524" max="11527" width="9.75" style="209" customWidth="1"/>
    <col min="11528" max="11528" width="12.125" style="209" customWidth="1"/>
    <col min="11529" max="11529" width="8.75" style="209" customWidth="1"/>
    <col min="11530" max="11530" width="10" style="209" customWidth="1"/>
    <col min="11531" max="11776" width="9" style="209"/>
    <col min="11777" max="11779" width="6.375" style="209" customWidth="1"/>
    <col min="11780" max="11783" width="9.75" style="209" customWidth="1"/>
    <col min="11784" max="11784" width="12.125" style="209" customWidth="1"/>
    <col min="11785" max="11785" width="8.75" style="209" customWidth="1"/>
    <col min="11786" max="11786" width="10" style="209" customWidth="1"/>
    <col min="11787" max="12032" width="9" style="209"/>
    <col min="12033" max="12035" width="6.375" style="209" customWidth="1"/>
    <col min="12036" max="12039" width="9.75" style="209" customWidth="1"/>
    <col min="12040" max="12040" width="12.125" style="209" customWidth="1"/>
    <col min="12041" max="12041" width="8.75" style="209" customWidth="1"/>
    <col min="12042" max="12042" width="10" style="209" customWidth="1"/>
    <col min="12043" max="12288" width="9" style="209"/>
    <col min="12289" max="12291" width="6.375" style="209" customWidth="1"/>
    <col min="12292" max="12295" width="9.75" style="209" customWidth="1"/>
    <col min="12296" max="12296" width="12.125" style="209" customWidth="1"/>
    <col min="12297" max="12297" width="8.75" style="209" customWidth="1"/>
    <col min="12298" max="12298" width="10" style="209" customWidth="1"/>
    <col min="12299" max="12544" width="9" style="209"/>
    <col min="12545" max="12547" width="6.375" style="209" customWidth="1"/>
    <col min="12548" max="12551" width="9.75" style="209" customWidth="1"/>
    <col min="12552" max="12552" width="12.125" style="209" customWidth="1"/>
    <col min="12553" max="12553" width="8.75" style="209" customWidth="1"/>
    <col min="12554" max="12554" width="10" style="209" customWidth="1"/>
    <col min="12555" max="12800" width="9" style="209"/>
    <col min="12801" max="12803" width="6.375" style="209" customWidth="1"/>
    <col min="12804" max="12807" width="9.75" style="209" customWidth="1"/>
    <col min="12808" max="12808" width="12.125" style="209" customWidth="1"/>
    <col min="12809" max="12809" width="8.75" style="209" customWidth="1"/>
    <col min="12810" max="12810" width="10" style="209" customWidth="1"/>
    <col min="12811" max="13056" width="9" style="209"/>
    <col min="13057" max="13059" width="6.375" style="209" customWidth="1"/>
    <col min="13060" max="13063" width="9.75" style="209" customWidth="1"/>
    <col min="13064" max="13064" width="12.125" style="209" customWidth="1"/>
    <col min="13065" max="13065" width="8.75" style="209" customWidth="1"/>
    <col min="13066" max="13066" width="10" style="209" customWidth="1"/>
    <col min="13067" max="13312" width="9" style="209"/>
    <col min="13313" max="13315" width="6.375" style="209" customWidth="1"/>
    <col min="13316" max="13319" width="9.75" style="209" customWidth="1"/>
    <col min="13320" max="13320" width="12.125" style="209" customWidth="1"/>
    <col min="13321" max="13321" width="8.75" style="209" customWidth="1"/>
    <col min="13322" max="13322" width="10" style="209" customWidth="1"/>
    <col min="13323" max="13568" width="9" style="209"/>
    <col min="13569" max="13571" width="6.375" style="209" customWidth="1"/>
    <col min="13572" max="13575" width="9.75" style="209" customWidth="1"/>
    <col min="13576" max="13576" width="12.125" style="209" customWidth="1"/>
    <col min="13577" max="13577" width="8.75" style="209" customWidth="1"/>
    <col min="13578" max="13578" width="10" style="209" customWidth="1"/>
    <col min="13579" max="13824" width="9" style="209"/>
    <col min="13825" max="13827" width="6.375" style="209" customWidth="1"/>
    <col min="13828" max="13831" width="9.75" style="209" customWidth="1"/>
    <col min="13832" max="13832" width="12.125" style="209" customWidth="1"/>
    <col min="13833" max="13833" width="8.75" style="209" customWidth="1"/>
    <col min="13834" max="13834" width="10" style="209" customWidth="1"/>
    <col min="13835" max="14080" width="9" style="209"/>
    <col min="14081" max="14083" width="6.375" style="209" customWidth="1"/>
    <col min="14084" max="14087" width="9.75" style="209" customWidth="1"/>
    <col min="14088" max="14088" width="12.125" style="209" customWidth="1"/>
    <col min="14089" max="14089" width="8.75" style="209" customWidth="1"/>
    <col min="14090" max="14090" width="10" style="209" customWidth="1"/>
    <col min="14091" max="14336" width="9" style="209"/>
    <col min="14337" max="14339" width="6.375" style="209" customWidth="1"/>
    <col min="14340" max="14343" width="9.75" style="209" customWidth="1"/>
    <col min="14344" max="14344" width="12.125" style="209" customWidth="1"/>
    <col min="14345" max="14345" width="8.75" style="209" customWidth="1"/>
    <col min="14346" max="14346" width="10" style="209" customWidth="1"/>
    <col min="14347" max="14592" width="9" style="209"/>
    <col min="14593" max="14595" width="6.375" style="209" customWidth="1"/>
    <col min="14596" max="14599" width="9.75" style="209" customWidth="1"/>
    <col min="14600" max="14600" width="12.125" style="209" customWidth="1"/>
    <col min="14601" max="14601" width="8.75" style="209" customWidth="1"/>
    <col min="14602" max="14602" width="10" style="209" customWidth="1"/>
    <col min="14603" max="14848" width="9" style="209"/>
    <col min="14849" max="14851" width="6.375" style="209" customWidth="1"/>
    <col min="14852" max="14855" width="9.75" style="209" customWidth="1"/>
    <col min="14856" max="14856" width="12.125" style="209" customWidth="1"/>
    <col min="14857" max="14857" width="8.75" style="209" customWidth="1"/>
    <col min="14858" max="14858" width="10" style="209" customWidth="1"/>
    <col min="14859" max="15104" width="9" style="209"/>
    <col min="15105" max="15107" width="6.375" style="209" customWidth="1"/>
    <col min="15108" max="15111" width="9.75" style="209" customWidth="1"/>
    <col min="15112" max="15112" width="12.125" style="209" customWidth="1"/>
    <col min="15113" max="15113" width="8.75" style="209" customWidth="1"/>
    <col min="15114" max="15114" width="10" style="209" customWidth="1"/>
    <col min="15115" max="15360" width="9" style="209"/>
    <col min="15361" max="15363" width="6.375" style="209" customWidth="1"/>
    <col min="15364" max="15367" width="9.75" style="209" customWidth="1"/>
    <col min="15368" max="15368" width="12.125" style="209" customWidth="1"/>
    <col min="15369" max="15369" width="8.75" style="209" customWidth="1"/>
    <col min="15370" max="15370" width="10" style="209" customWidth="1"/>
    <col min="15371" max="15616" width="9" style="209"/>
    <col min="15617" max="15619" width="6.375" style="209" customWidth="1"/>
    <col min="15620" max="15623" width="9.75" style="209" customWidth="1"/>
    <col min="15624" max="15624" width="12.125" style="209" customWidth="1"/>
    <col min="15625" max="15625" width="8.75" style="209" customWidth="1"/>
    <col min="15626" max="15626" width="10" style="209" customWidth="1"/>
    <col min="15627" max="15872" width="9" style="209"/>
    <col min="15873" max="15875" width="6.375" style="209" customWidth="1"/>
    <col min="15876" max="15879" width="9.75" style="209" customWidth="1"/>
    <col min="15880" max="15880" width="12.125" style="209" customWidth="1"/>
    <col min="15881" max="15881" width="8.75" style="209" customWidth="1"/>
    <col min="15882" max="15882" width="10" style="209" customWidth="1"/>
    <col min="15883" max="16128" width="9" style="209"/>
    <col min="16129" max="16131" width="6.375" style="209" customWidth="1"/>
    <col min="16132" max="16135" width="9.75" style="209" customWidth="1"/>
    <col min="16136" max="16136" width="12.125" style="209" customWidth="1"/>
    <col min="16137" max="16137" width="8.75" style="209" customWidth="1"/>
    <col min="16138" max="16138" width="10" style="209" customWidth="1"/>
    <col min="16139" max="16384" width="9" style="209"/>
  </cols>
  <sheetData>
    <row r="2" spans="1:10" ht="20.25" x14ac:dyDescent="0.15">
      <c r="A2" s="395" t="s">
        <v>129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0" ht="18.75" customHeight="1" x14ac:dyDescent="0.15">
      <c r="A3" s="382" t="s">
        <v>73</v>
      </c>
      <c r="B3" s="382"/>
      <c r="C3" s="382"/>
      <c r="D3" s="382"/>
      <c r="E3" s="245"/>
      <c r="F3" s="218"/>
      <c r="G3" s="218"/>
    </row>
    <row r="4" spans="1:10" ht="21" customHeight="1" x14ac:dyDescent="0.15">
      <c r="A4" s="396" t="s">
        <v>130</v>
      </c>
      <c r="B4" s="396"/>
      <c r="C4" s="396"/>
      <c r="D4" s="397" t="s">
        <v>131</v>
      </c>
      <c r="E4" s="397" t="s">
        <v>132</v>
      </c>
      <c r="F4" s="397" t="s">
        <v>133</v>
      </c>
      <c r="G4" s="398" t="s">
        <v>134</v>
      </c>
      <c r="H4" s="397" t="s">
        <v>135</v>
      </c>
      <c r="I4" s="397" t="s">
        <v>136</v>
      </c>
      <c r="J4" s="397" t="s">
        <v>137</v>
      </c>
    </row>
    <row r="5" spans="1:10" ht="21" customHeight="1" x14ac:dyDescent="0.15">
      <c r="A5" s="211" t="s">
        <v>138</v>
      </c>
      <c r="B5" s="211" t="s">
        <v>139</v>
      </c>
      <c r="C5" s="211" t="s">
        <v>140</v>
      </c>
      <c r="D5" s="396"/>
      <c r="E5" s="396"/>
      <c r="F5" s="396"/>
      <c r="G5" s="399"/>
      <c r="H5" s="396"/>
      <c r="I5" s="396"/>
      <c r="J5" s="396"/>
    </row>
    <row r="6" spans="1:10" x14ac:dyDescent="0.15">
      <c r="A6" s="394" t="s">
        <v>141</v>
      </c>
      <c r="B6" s="394"/>
      <c r="C6" s="394"/>
      <c r="D6" s="394"/>
      <c r="E6" s="394"/>
      <c r="F6" s="394"/>
      <c r="G6" s="394"/>
      <c r="H6" s="394"/>
      <c r="I6" s="394"/>
      <c r="J6" s="394"/>
    </row>
    <row r="7" spans="1:10" x14ac:dyDescent="0.15">
      <c r="A7" s="394"/>
      <c r="B7" s="394"/>
      <c r="C7" s="394"/>
      <c r="D7" s="394"/>
      <c r="E7" s="394"/>
      <c r="F7" s="394"/>
      <c r="G7" s="394"/>
      <c r="H7" s="394"/>
      <c r="I7" s="394"/>
      <c r="J7" s="394"/>
    </row>
    <row r="8" spans="1:10" x14ac:dyDescent="0.15">
      <c r="A8" s="394"/>
      <c r="B8" s="394"/>
      <c r="C8" s="394"/>
      <c r="D8" s="394"/>
      <c r="E8" s="394"/>
      <c r="F8" s="394"/>
      <c r="G8" s="394"/>
      <c r="H8" s="394"/>
      <c r="I8" s="394"/>
      <c r="J8" s="394"/>
    </row>
    <row r="9" spans="1:10" x14ac:dyDescent="0.15">
      <c r="A9" s="394"/>
      <c r="B9" s="394"/>
      <c r="C9" s="394"/>
      <c r="D9" s="394"/>
      <c r="E9" s="394"/>
      <c r="F9" s="394"/>
      <c r="G9" s="394"/>
      <c r="H9" s="394"/>
      <c r="I9" s="394"/>
      <c r="J9" s="394"/>
    </row>
    <row r="10" spans="1:10" x14ac:dyDescent="0.15">
      <c r="A10" s="394"/>
      <c r="B10" s="394"/>
      <c r="C10" s="394"/>
      <c r="D10" s="394"/>
      <c r="E10" s="394"/>
      <c r="F10" s="394"/>
      <c r="G10" s="394"/>
      <c r="H10" s="394"/>
      <c r="I10" s="394"/>
      <c r="J10" s="394"/>
    </row>
    <row r="11" spans="1:10" x14ac:dyDescent="0.15">
      <c r="A11" s="394"/>
      <c r="B11" s="394"/>
      <c r="C11" s="394"/>
      <c r="D11" s="394"/>
      <c r="E11" s="394"/>
      <c r="F11" s="394"/>
      <c r="G11" s="394"/>
      <c r="H11" s="394"/>
      <c r="I11" s="394"/>
      <c r="J11" s="394"/>
    </row>
  </sheetData>
  <mergeCells count="11">
    <mergeCell ref="A6:J11"/>
    <mergeCell ref="A2:J2"/>
    <mergeCell ref="A4:C4"/>
    <mergeCell ref="D4:D5"/>
    <mergeCell ref="E4:E5"/>
    <mergeCell ref="F4:F5"/>
    <mergeCell ref="G4:G5"/>
    <mergeCell ref="H4:H5"/>
    <mergeCell ref="I4:I5"/>
    <mergeCell ref="J4:J5"/>
    <mergeCell ref="A3:D3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sqref="A1:G1"/>
    </sheetView>
  </sheetViews>
  <sheetFormatPr defaultRowHeight="16.5" x14ac:dyDescent="0.3"/>
  <cols>
    <col min="1" max="5" width="20.625" customWidth="1"/>
  </cols>
  <sheetData>
    <row r="2" spans="1:5" ht="20.25" x14ac:dyDescent="0.3">
      <c r="A2" s="400" t="s">
        <v>200</v>
      </c>
      <c r="B2" s="400"/>
      <c r="C2" s="400"/>
      <c r="D2" s="400"/>
      <c r="E2" s="400"/>
    </row>
    <row r="3" spans="1:5" x14ac:dyDescent="0.3">
      <c r="A3" s="200"/>
      <c r="B3" s="200"/>
      <c r="C3" s="200"/>
      <c r="D3" s="200"/>
      <c r="E3" s="200"/>
    </row>
    <row r="4" spans="1:5" x14ac:dyDescent="0.3">
      <c r="A4" s="401" t="s">
        <v>313</v>
      </c>
      <c r="B4" s="401"/>
      <c r="C4" s="200"/>
      <c r="D4" s="200"/>
      <c r="E4" s="200"/>
    </row>
    <row r="5" spans="1:5" x14ac:dyDescent="0.3">
      <c r="A5" s="201" t="s">
        <v>98</v>
      </c>
      <c r="B5" s="201" t="s">
        <v>99</v>
      </c>
      <c r="C5" s="201" t="s">
        <v>100</v>
      </c>
      <c r="D5" s="201" t="s">
        <v>101</v>
      </c>
      <c r="E5" s="201" t="s">
        <v>102</v>
      </c>
    </row>
    <row r="6" spans="1:5" x14ac:dyDescent="0.3">
      <c r="A6" s="402" t="s">
        <v>141</v>
      </c>
      <c r="B6" s="402"/>
      <c r="C6" s="402"/>
      <c r="D6" s="402"/>
      <c r="E6" s="402"/>
    </row>
    <row r="7" spans="1:5" x14ac:dyDescent="0.3">
      <c r="A7" s="402"/>
      <c r="B7" s="402"/>
      <c r="C7" s="402"/>
      <c r="D7" s="402"/>
      <c r="E7" s="402"/>
    </row>
    <row r="8" spans="1:5" x14ac:dyDescent="0.3">
      <c r="A8" s="402"/>
      <c r="B8" s="402"/>
      <c r="C8" s="402"/>
      <c r="D8" s="402"/>
      <c r="E8" s="402"/>
    </row>
    <row r="9" spans="1:5" x14ac:dyDescent="0.3">
      <c r="A9" s="402"/>
      <c r="B9" s="402"/>
      <c r="C9" s="402"/>
      <c r="D9" s="402"/>
      <c r="E9" s="402"/>
    </row>
    <row r="10" spans="1:5" x14ac:dyDescent="0.3">
      <c r="A10" s="402"/>
      <c r="B10" s="402"/>
      <c r="C10" s="402"/>
      <c r="D10" s="402"/>
      <c r="E10" s="402"/>
    </row>
    <row r="11" spans="1:5" x14ac:dyDescent="0.3">
      <c r="A11" s="402"/>
      <c r="B11" s="402"/>
      <c r="C11" s="402"/>
      <c r="D11" s="402"/>
      <c r="E11" s="402"/>
    </row>
  </sheetData>
  <mergeCells count="3">
    <mergeCell ref="A2:E2"/>
    <mergeCell ref="A4:B4"/>
    <mergeCell ref="A6:E11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G1"/>
    </sheetView>
  </sheetViews>
  <sheetFormatPr defaultRowHeight="16.5" x14ac:dyDescent="0.3"/>
  <cols>
    <col min="1" max="5" width="20.625" customWidth="1"/>
  </cols>
  <sheetData>
    <row r="2" spans="1:5" ht="20.25" x14ac:dyDescent="0.3">
      <c r="A2" s="400" t="s">
        <v>317</v>
      </c>
      <c r="B2" s="400"/>
      <c r="C2" s="400"/>
      <c r="D2" s="400"/>
      <c r="E2" s="400"/>
    </row>
    <row r="3" spans="1:5" x14ac:dyDescent="0.3">
      <c r="A3" s="200"/>
      <c r="B3" s="200"/>
      <c r="C3" s="200"/>
      <c r="D3" s="200"/>
      <c r="E3" s="200"/>
    </row>
    <row r="4" spans="1:5" x14ac:dyDescent="0.3">
      <c r="A4" s="401" t="s">
        <v>313</v>
      </c>
      <c r="B4" s="401"/>
      <c r="C4" s="200"/>
      <c r="D4" s="200"/>
      <c r="E4" s="200"/>
    </row>
    <row r="5" spans="1:5" x14ac:dyDescent="0.3">
      <c r="A5" s="403" t="s">
        <v>130</v>
      </c>
      <c r="B5" s="403" t="s">
        <v>321</v>
      </c>
      <c r="C5" s="403"/>
      <c r="D5" s="403"/>
      <c r="E5" s="403" t="s">
        <v>102</v>
      </c>
    </row>
    <row r="6" spans="1:5" x14ac:dyDescent="0.3">
      <c r="A6" s="403"/>
      <c r="B6" s="246" t="s">
        <v>318</v>
      </c>
      <c r="C6" s="246" t="s">
        <v>319</v>
      </c>
      <c r="D6" s="246" t="s">
        <v>320</v>
      </c>
      <c r="E6" s="403"/>
    </row>
    <row r="7" spans="1:5" x14ac:dyDescent="0.3">
      <c r="A7" s="402" t="s">
        <v>141</v>
      </c>
      <c r="B7" s="402"/>
      <c r="C7" s="402"/>
      <c r="D7" s="402"/>
      <c r="E7" s="402"/>
    </row>
    <row r="8" spans="1:5" x14ac:dyDescent="0.3">
      <c r="A8" s="402"/>
      <c r="B8" s="402"/>
      <c r="C8" s="402"/>
      <c r="D8" s="402"/>
      <c r="E8" s="402"/>
    </row>
    <row r="9" spans="1:5" x14ac:dyDescent="0.3">
      <c r="A9" s="402"/>
      <c r="B9" s="402"/>
      <c r="C9" s="402"/>
      <c r="D9" s="402"/>
      <c r="E9" s="402"/>
    </row>
    <row r="10" spans="1:5" x14ac:dyDescent="0.3">
      <c r="A10" s="402"/>
      <c r="B10" s="402"/>
      <c r="C10" s="402"/>
      <c r="D10" s="402"/>
      <c r="E10" s="402"/>
    </row>
    <row r="11" spans="1:5" x14ac:dyDescent="0.3">
      <c r="A11" s="402"/>
      <c r="B11" s="402"/>
      <c r="C11" s="402"/>
      <c r="D11" s="402"/>
      <c r="E11" s="402"/>
    </row>
    <row r="12" spans="1:5" x14ac:dyDescent="0.3">
      <c r="A12" s="402"/>
      <c r="B12" s="402"/>
      <c r="C12" s="402"/>
      <c r="D12" s="402"/>
      <c r="E12" s="402"/>
    </row>
  </sheetData>
  <mergeCells count="6">
    <mergeCell ref="A2:E2"/>
    <mergeCell ref="A4:B4"/>
    <mergeCell ref="A7:E12"/>
    <mergeCell ref="A5:A6"/>
    <mergeCell ref="E5:E6"/>
    <mergeCell ref="B5:D5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sqref="A1:G1"/>
    </sheetView>
  </sheetViews>
  <sheetFormatPr defaultRowHeight="16.5" x14ac:dyDescent="0.3"/>
  <cols>
    <col min="1" max="7" width="20.625" customWidth="1"/>
  </cols>
  <sheetData>
    <row r="2" spans="1:7" ht="20.25" x14ac:dyDescent="0.3">
      <c r="A2" s="400" t="s">
        <v>322</v>
      </c>
      <c r="B2" s="400"/>
      <c r="C2" s="400"/>
      <c r="D2" s="400"/>
      <c r="E2" s="400"/>
      <c r="F2" s="400"/>
      <c r="G2" s="400"/>
    </row>
    <row r="3" spans="1:7" x14ac:dyDescent="0.3">
      <c r="A3" s="200"/>
      <c r="B3" s="200"/>
      <c r="C3" s="200"/>
      <c r="D3" s="200"/>
      <c r="E3" s="200"/>
      <c r="F3" s="200"/>
      <c r="G3" s="200"/>
    </row>
    <row r="4" spans="1:7" x14ac:dyDescent="0.3">
      <c r="A4" s="401" t="s">
        <v>313</v>
      </c>
      <c r="B4" s="401"/>
      <c r="C4" s="200"/>
      <c r="D4" s="200"/>
      <c r="E4" s="200"/>
      <c r="F4" s="200"/>
      <c r="G4" s="200"/>
    </row>
    <row r="5" spans="1:7" x14ac:dyDescent="0.3">
      <c r="A5" s="403" t="s">
        <v>328</v>
      </c>
      <c r="B5" s="403"/>
      <c r="C5" s="403"/>
      <c r="D5" s="403" t="s">
        <v>329</v>
      </c>
      <c r="E5" s="403"/>
      <c r="F5" s="403"/>
      <c r="G5" s="404" t="s">
        <v>102</v>
      </c>
    </row>
    <row r="6" spans="1:7" x14ac:dyDescent="0.3">
      <c r="A6" s="403" t="s">
        <v>130</v>
      </c>
      <c r="B6" s="403" t="s">
        <v>325</v>
      </c>
      <c r="C6" s="403"/>
      <c r="D6" s="403" t="s">
        <v>326</v>
      </c>
      <c r="E6" s="403" t="s">
        <v>325</v>
      </c>
      <c r="F6" s="403"/>
      <c r="G6" s="404"/>
    </row>
    <row r="7" spans="1:7" x14ac:dyDescent="0.3">
      <c r="A7" s="403"/>
      <c r="B7" s="246" t="s">
        <v>323</v>
      </c>
      <c r="C7" s="246" t="s">
        <v>324</v>
      </c>
      <c r="D7" s="403"/>
      <c r="E7" s="246" t="s">
        <v>327</v>
      </c>
      <c r="F7" s="246" t="s">
        <v>324</v>
      </c>
      <c r="G7" s="405"/>
    </row>
    <row r="8" spans="1:7" x14ac:dyDescent="0.3">
      <c r="A8" s="402" t="s">
        <v>141</v>
      </c>
      <c r="B8" s="402"/>
      <c r="C8" s="402"/>
      <c r="D8" s="402"/>
      <c r="E8" s="402"/>
      <c r="F8" s="402"/>
      <c r="G8" s="402"/>
    </row>
    <row r="9" spans="1:7" x14ac:dyDescent="0.3">
      <c r="A9" s="402"/>
      <c r="B9" s="402"/>
      <c r="C9" s="402"/>
      <c r="D9" s="402"/>
      <c r="E9" s="402"/>
      <c r="F9" s="402"/>
      <c r="G9" s="402"/>
    </row>
    <row r="10" spans="1:7" x14ac:dyDescent="0.3">
      <c r="A10" s="402"/>
      <c r="B10" s="402"/>
      <c r="C10" s="402"/>
      <c r="D10" s="402"/>
      <c r="E10" s="402"/>
      <c r="F10" s="402"/>
      <c r="G10" s="402"/>
    </row>
    <row r="11" spans="1:7" x14ac:dyDescent="0.3">
      <c r="A11" s="402"/>
      <c r="B11" s="402"/>
      <c r="C11" s="402"/>
      <c r="D11" s="402"/>
      <c r="E11" s="402"/>
      <c r="F11" s="402"/>
      <c r="G11" s="402"/>
    </row>
    <row r="12" spans="1:7" x14ac:dyDescent="0.3">
      <c r="A12" s="402"/>
      <c r="B12" s="402"/>
      <c r="C12" s="402"/>
      <c r="D12" s="402"/>
      <c r="E12" s="402"/>
      <c r="F12" s="402"/>
      <c r="G12" s="402"/>
    </row>
    <row r="13" spans="1:7" x14ac:dyDescent="0.3">
      <c r="A13" s="402"/>
      <c r="B13" s="402"/>
      <c r="C13" s="402"/>
      <c r="D13" s="402"/>
      <c r="E13" s="402"/>
      <c r="F13" s="402"/>
      <c r="G13" s="402"/>
    </row>
  </sheetData>
  <mergeCells count="10">
    <mergeCell ref="A2:G2"/>
    <mergeCell ref="A4:B4"/>
    <mergeCell ref="A6:A7"/>
    <mergeCell ref="A8:G13"/>
    <mergeCell ref="B6:C6"/>
    <mergeCell ref="D6:D7"/>
    <mergeCell ref="E6:F6"/>
    <mergeCell ref="A5:C5"/>
    <mergeCell ref="D5:F5"/>
    <mergeCell ref="G5:G7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sqref="A1:G1"/>
    </sheetView>
  </sheetViews>
  <sheetFormatPr defaultRowHeight="13.5" x14ac:dyDescent="0.15"/>
  <cols>
    <col min="1" max="1" width="12.5" style="210" customWidth="1"/>
    <col min="2" max="2" width="10.375" style="210" customWidth="1"/>
    <col min="3" max="3" width="14.5" style="210" customWidth="1"/>
    <col min="4" max="4" width="22.5" style="210" customWidth="1"/>
    <col min="5" max="7" width="14.75" style="210" customWidth="1"/>
    <col min="8" max="8" width="17.5" style="210" customWidth="1"/>
    <col min="9" max="258" width="9" style="209"/>
    <col min="259" max="259" width="12.5" style="209" customWidth="1"/>
    <col min="260" max="260" width="10.375" style="209" customWidth="1"/>
    <col min="261" max="261" width="14.5" style="209" customWidth="1"/>
    <col min="262" max="262" width="22.5" style="209" customWidth="1"/>
    <col min="263" max="263" width="14.75" style="209" customWidth="1"/>
    <col min="264" max="264" width="17.5" style="209" customWidth="1"/>
    <col min="265" max="514" width="9" style="209"/>
    <col min="515" max="515" width="12.5" style="209" customWidth="1"/>
    <col min="516" max="516" width="10.375" style="209" customWidth="1"/>
    <col min="517" max="517" width="14.5" style="209" customWidth="1"/>
    <col min="518" max="518" width="22.5" style="209" customWidth="1"/>
    <col min="519" max="519" width="14.75" style="209" customWidth="1"/>
    <col min="520" max="520" width="17.5" style="209" customWidth="1"/>
    <col min="521" max="770" width="9" style="209"/>
    <col min="771" max="771" width="12.5" style="209" customWidth="1"/>
    <col min="772" max="772" width="10.375" style="209" customWidth="1"/>
    <col min="773" max="773" width="14.5" style="209" customWidth="1"/>
    <col min="774" max="774" width="22.5" style="209" customWidth="1"/>
    <col min="775" max="775" width="14.75" style="209" customWidth="1"/>
    <col min="776" max="776" width="17.5" style="209" customWidth="1"/>
    <col min="777" max="1026" width="9" style="209"/>
    <col min="1027" max="1027" width="12.5" style="209" customWidth="1"/>
    <col min="1028" max="1028" width="10.375" style="209" customWidth="1"/>
    <col min="1029" max="1029" width="14.5" style="209" customWidth="1"/>
    <col min="1030" max="1030" width="22.5" style="209" customWidth="1"/>
    <col min="1031" max="1031" width="14.75" style="209" customWidth="1"/>
    <col min="1032" max="1032" width="17.5" style="209" customWidth="1"/>
    <col min="1033" max="1282" width="9" style="209"/>
    <col min="1283" max="1283" width="12.5" style="209" customWidth="1"/>
    <col min="1284" max="1284" width="10.375" style="209" customWidth="1"/>
    <col min="1285" max="1285" width="14.5" style="209" customWidth="1"/>
    <col min="1286" max="1286" width="22.5" style="209" customWidth="1"/>
    <col min="1287" max="1287" width="14.75" style="209" customWidth="1"/>
    <col min="1288" max="1288" width="17.5" style="209" customWidth="1"/>
    <col min="1289" max="1538" width="9" style="209"/>
    <col min="1539" max="1539" width="12.5" style="209" customWidth="1"/>
    <col min="1540" max="1540" width="10.375" style="209" customWidth="1"/>
    <col min="1541" max="1541" width="14.5" style="209" customWidth="1"/>
    <col min="1542" max="1542" width="22.5" style="209" customWidth="1"/>
    <col min="1543" max="1543" width="14.75" style="209" customWidth="1"/>
    <col min="1544" max="1544" width="17.5" style="209" customWidth="1"/>
    <col min="1545" max="1794" width="9" style="209"/>
    <col min="1795" max="1795" width="12.5" style="209" customWidth="1"/>
    <col min="1796" max="1796" width="10.375" style="209" customWidth="1"/>
    <col min="1797" max="1797" width="14.5" style="209" customWidth="1"/>
    <col min="1798" max="1798" width="22.5" style="209" customWidth="1"/>
    <col min="1799" max="1799" width="14.75" style="209" customWidth="1"/>
    <col min="1800" max="1800" width="17.5" style="209" customWidth="1"/>
    <col min="1801" max="2050" width="9" style="209"/>
    <col min="2051" max="2051" width="12.5" style="209" customWidth="1"/>
    <col min="2052" max="2052" width="10.375" style="209" customWidth="1"/>
    <col min="2053" max="2053" width="14.5" style="209" customWidth="1"/>
    <col min="2054" max="2054" width="22.5" style="209" customWidth="1"/>
    <col min="2055" max="2055" width="14.75" style="209" customWidth="1"/>
    <col min="2056" max="2056" width="17.5" style="209" customWidth="1"/>
    <col min="2057" max="2306" width="9" style="209"/>
    <col min="2307" max="2307" width="12.5" style="209" customWidth="1"/>
    <col min="2308" max="2308" width="10.375" style="209" customWidth="1"/>
    <col min="2309" max="2309" width="14.5" style="209" customWidth="1"/>
    <col min="2310" max="2310" width="22.5" style="209" customWidth="1"/>
    <col min="2311" max="2311" width="14.75" style="209" customWidth="1"/>
    <col min="2312" max="2312" width="17.5" style="209" customWidth="1"/>
    <col min="2313" max="2562" width="9" style="209"/>
    <col min="2563" max="2563" width="12.5" style="209" customWidth="1"/>
    <col min="2564" max="2564" width="10.375" style="209" customWidth="1"/>
    <col min="2565" max="2565" width="14.5" style="209" customWidth="1"/>
    <col min="2566" max="2566" width="22.5" style="209" customWidth="1"/>
    <col min="2567" max="2567" width="14.75" style="209" customWidth="1"/>
    <col min="2568" max="2568" width="17.5" style="209" customWidth="1"/>
    <col min="2569" max="2818" width="9" style="209"/>
    <col min="2819" max="2819" width="12.5" style="209" customWidth="1"/>
    <col min="2820" max="2820" width="10.375" style="209" customWidth="1"/>
    <col min="2821" max="2821" width="14.5" style="209" customWidth="1"/>
    <col min="2822" max="2822" width="22.5" style="209" customWidth="1"/>
    <col min="2823" max="2823" width="14.75" style="209" customWidth="1"/>
    <col min="2824" max="2824" width="17.5" style="209" customWidth="1"/>
    <col min="2825" max="3074" width="9" style="209"/>
    <col min="3075" max="3075" width="12.5" style="209" customWidth="1"/>
    <col min="3076" max="3076" width="10.375" style="209" customWidth="1"/>
    <col min="3077" max="3077" width="14.5" style="209" customWidth="1"/>
    <col min="3078" max="3078" width="22.5" style="209" customWidth="1"/>
    <col min="3079" max="3079" width="14.75" style="209" customWidth="1"/>
    <col min="3080" max="3080" width="17.5" style="209" customWidth="1"/>
    <col min="3081" max="3330" width="9" style="209"/>
    <col min="3331" max="3331" width="12.5" style="209" customWidth="1"/>
    <col min="3332" max="3332" width="10.375" style="209" customWidth="1"/>
    <col min="3333" max="3333" width="14.5" style="209" customWidth="1"/>
    <col min="3334" max="3334" width="22.5" style="209" customWidth="1"/>
    <col min="3335" max="3335" width="14.75" style="209" customWidth="1"/>
    <col min="3336" max="3336" width="17.5" style="209" customWidth="1"/>
    <col min="3337" max="3586" width="9" style="209"/>
    <col min="3587" max="3587" width="12.5" style="209" customWidth="1"/>
    <col min="3588" max="3588" width="10.375" style="209" customWidth="1"/>
    <col min="3589" max="3589" width="14.5" style="209" customWidth="1"/>
    <col min="3590" max="3590" width="22.5" style="209" customWidth="1"/>
    <col min="3591" max="3591" width="14.75" style="209" customWidth="1"/>
    <col min="3592" max="3592" width="17.5" style="209" customWidth="1"/>
    <col min="3593" max="3842" width="9" style="209"/>
    <col min="3843" max="3843" width="12.5" style="209" customWidth="1"/>
    <col min="3844" max="3844" width="10.375" style="209" customWidth="1"/>
    <col min="3845" max="3845" width="14.5" style="209" customWidth="1"/>
    <col min="3846" max="3846" width="22.5" style="209" customWidth="1"/>
    <col min="3847" max="3847" width="14.75" style="209" customWidth="1"/>
    <col min="3848" max="3848" width="17.5" style="209" customWidth="1"/>
    <col min="3849" max="4098" width="9" style="209"/>
    <col min="4099" max="4099" width="12.5" style="209" customWidth="1"/>
    <col min="4100" max="4100" width="10.375" style="209" customWidth="1"/>
    <col min="4101" max="4101" width="14.5" style="209" customWidth="1"/>
    <col min="4102" max="4102" width="22.5" style="209" customWidth="1"/>
    <col min="4103" max="4103" width="14.75" style="209" customWidth="1"/>
    <col min="4104" max="4104" width="17.5" style="209" customWidth="1"/>
    <col min="4105" max="4354" width="9" style="209"/>
    <col min="4355" max="4355" width="12.5" style="209" customWidth="1"/>
    <col min="4356" max="4356" width="10.375" style="209" customWidth="1"/>
    <col min="4357" max="4357" width="14.5" style="209" customWidth="1"/>
    <col min="4358" max="4358" width="22.5" style="209" customWidth="1"/>
    <col min="4359" max="4359" width="14.75" style="209" customWidth="1"/>
    <col min="4360" max="4360" width="17.5" style="209" customWidth="1"/>
    <col min="4361" max="4610" width="9" style="209"/>
    <col min="4611" max="4611" width="12.5" style="209" customWidth="1"/>
    <col min="4612" max="4612" width="10.375" style="209" customWidth="1"/>
    <col min="4613" max="4613" width="14.5" style="209" customWidth="1"/>
    <col min="4614" max="4614" width="22.5" style="209" customWidth="1"/>
    <col min="4615" max="4615" width="14.75" style="209" customWidth="1"/>
    <col min="4616" max="4616" width="17.5" style="209" customWidth="1"/>
    <col min="4617" max="4866" width="9" style="209"/>
    <col min="4867" max="4867" width="12.5" style="209" customWidth="1"/>
    <col min="4868" max="4868" width="10.375" style="209" customWidth="1"/>
    <col min="4869" max="4869" width="14.5" style="209" customWidth="1"/>
    <col min="4870" max="4870" width="22.5" style="209" customWidth="1"/>
    <col min="4871" max="4871" width="14.75" style="209" customWidth="1"/>
    <col min="4872" max="4872" width="17.5" style="209" customWidth="1"/>
    <col min="4873" max="5122" width="9" style="209"/>
    <col min="5123" max="5123" width="12.5" style="209" customWidth="1"/>
    <col min="5124" max="5124" width="10.375" style="209" customWidth="1"/>
    <col min="5125" max="5125" width="14.5" style="209" customWidth="1"/>
    <col min="5126" max="5126" width="22.5" style="209" customWidth="1"/>
    <col min="5127" max="5127" width="14.75" style="209" customWidth="1"/>
    <col min="5128" max="5128" width="17.5" style="209" customWidth="1"/>
    <col min="5129" max="5378" width="9" style="209"/>
    <col min="5379" max="5379" width="12.5" style="209" customWidth="1"/>
    <col min="5380" max="5380" width="10.375" style="209" customWidth="1"/>
    <col min="5381" max="5381" width="14.5" style="209" customWidth="1"/>
    <col min="5382" max="5382" width="22.5" style="209" customWidth="1"/>
    <col min="5383" max="5383" width="14.75" style="209" customWidth="1"/>
    <col min="5384" max="5384" width="17.5" style="209" customWidth="1"/>
    <col min="5385" max="5634" width="9" style="209"/>
    <col min="5635" max="5635" width="12.5" style="209" customWidth="1"/>
    <col min="5636" max="5636" width="10.375" style="209" customWidth="1"/>
    <col min="5637" max="5637" width="14.5" style="209" customWidth="1"/>
    <col min="5638" max="5638" width="22.5" style="209" customWidth="1"/>
    <col min="5639" max="5639" width="14.75" style="209" customWidth="1"/>
    <col min="5640" max="5640" width="17.5" style="209" customWidth="1"/>
    <col min="5641" max="5890" width="9" style="209"/>
    <col min="5891" max="5891" width="12.5" style="209" customWidth="1"/>
    <col min="5892" max="5892" width="10.375" style="209" customWidth="1"/>
    <col min="5893" max="5893" width="14.5" style="209" customWidth="1"/>
    <col min="5894" max="5894" width="22.5" style="209" customWidth="1"/>
    <col min="5895" max="5895" width="14.75" style="209" customWidth="1"/>
    <col min="5896" max="5896" width="17.5" style="209" customWidth="1"/>
    <col min="5897" max="6146" width="9" style="209"/>
    <col min="6147" max="6147" width="12.5" style="209" customWidth="1"/>
    <col min="6148" max="6148" width="10.375" style="209" customWidth="1"/>
    <col min="6149" max="6149" width="14.5" style="209" customWidth="1"/>
    <col min="6150" max="6150" width="22.5" style="209" customWidth="1"/>
    <col min="6151" max="6151" width="14.75" style="209" customWidth="1"/>
    <col min="6152" max="6152" width="17.5" style="209" customWidth="1"/>
    <col min="6153" max="6402" width="9" style="209"/>
    <col min="6403" max="6403" width="12.5" style="209" customWidth="1"/>
    <col min="6404" max="6404" width="10.375" style="209" customWidth="1"/>
    <col min="6405" max="6405" width="14.5" style="209" customWidth="1"/>
    <col min="6406" max="6406" width="22.5" style="209" customWidth="1"/>
    <col min="6407" max="6407" width="14.75" style="209" customWidth="1"/>
    <col min="6408" max="6408" width="17.5" style="209" customWidth="1"/>
    <col min="6409" max="6658" width="9" style="209"/>
    <col min="6659" max="6659" width="12.5" style="209" customWidth="1"/>
    <col min="6660" max="6660" width="10.375" style="209" customWidth="1"/>
    <col min="6661" max="6661" width="14.5" style="209" customWidth="1"/>
    <col min="6662" max="6662" width="22.5" style="209" customWidth="1"/>
    <col min="6663" max="6663" width="14.75" style="209" customWidth="1"/>
    <col min="6664" max="6664" width="17.5" style="209" customWidth="1"/>
    <col min="6665" max="6914" width="9" style="209"/>
    <col min="6915" max="6915" width="12.5" style="209" customWidth="1"/>
    <col min="6916" max="6916" width="10.375" style="209" customWidth="1"/>
    <col min="6917" max="6917" width="14.5" style="209" customWidth="1"/>
    <col min="6918" max="6918" width="22.5" style="209" customWidth="1"/>
    <col min="6919" max="6919" width="14.75" style="209" customWidth="1"/>
    <col min="6920" max="6920" width="17.5" style="209" customWidth="1"/>
    <col min="6921" max="7170" width="9" style="209"/>
    <col min="7171" max="7171" width="12.5" style="209" customWidth="1"/>
    <col min="7172" max="7172" width="10.375" style="209" customWidth="1"/>
    <col min="7173" max="7173" width="14.5" style="209" customWidth="1"/>
    <col min="7174" max="7174" width="22.5" style="209" customWidth="1"/>
    <col min="7175" max="7175" width="14.75" style="209" customWidth="1"/>
    <col min="7176" max="7176" width="17.5" style="209" customWidth="1"/>
    <col min="7177" max="7426" width="9" style="209"/>
    <col min="7427" max="7427" width="12.5" style="209" customWidth="1"/>
    <col min="7428" max="7428" width="10.375" style="209" customWidth="1"/>
    <col min="7429" max="7429" width="14.5" style="209" customWidth="1"/>
    <col min="7430" max="7430" width="22.5" style="209" customWidth="1"/>
    <col min="7431" max="7431" width="14.75" style="209" customWidth="1"/>
    <col min="7432" max="7432" width="17.5" style="209" customWidth="1"/>
    <col min="7433" max="7682" width="9" style="209"/>
    <col min="7683" max="7683" width="12.5" style="209" customWidth="1"/>
    <col min="7684" max="7684" width="10.375" style="209" customWidth="1"/>
    <col min="7685" max="7685" width="14.5" style="209" customWidth="1"/>
    <col min="7686" max="7686" width="22.5" style="209" customWidth="1"/>
    <col min="7687" max="7687" width="14.75" style="209" customWidth="1"/>
    <col min="7688" max="7688" width="17.5" style="209" customWidth="1"/>
    <col min="7689" max="7938" width="9" style="209"/>
    <col min="7939" max="7939" width="12.5" style="209" customWidth="1"/>
    <col min="7940" max="7940" width="10.375" style="209" customWidth="1"/>
    <col min="7941" max="7941" width="14.5" style="209" customWidth="1"/>
    <col min="7942" max="7942" width="22.5" style="209" customWidth="1"/>
    <col min="7943" max="7943" width="14.75" style="209" customWidth="1"/>
    <col min="7944" max="7944" width="17.5" style="209" customWidth="1"/>
    <col min="7945" max="8194" width="9" style="209"/>
    <col min="8195" max="8195" width="12.5" style="209" customWidth="1"/>
    <col min="8196" max="8196" width="10.375" style="209" customWidth="1"/>
    <col min="8197" max="8197" width="14.5" style="209" customWidth="1"/>
    <col min="8198" max="8198" width="22.5" style="209" customWidth="1"/>
    <col min="8199" max="8199" width="14.75" style="209" customWidth="1"/>
    <col min="8200" max="8200" width="17.5" style="209" customWidth="1"/>
    <col min="8201" max="8450" width="9" style="209"/>
    <col min="8451" max="8451" width="12.5" style="209" customWidth="1"/>
    <col min="8452" max="8452" width="10.375" style="209" customWidth="1"/>
    <col min="8453" max="8453" width="14.5" style="209" customWidth="1"/>
    <col min="8454" max="8454" width="22.5" style="209" customWidth="1"/>
    <col min="8455" max="8455" width="14.75" style="209" customWidth="1"/>
    <col min="8456" max="8456" width="17.5" style="209" customWidth="1"/>
    <col min="8457" max="8706" width="9" style="209"/>
    <col min="8707" max="8707" width="12.5" style="209" customWidth="1"/>
    <col min="8708" max="8708" width="10.375" style="209" customWidth="1"/>
    <col min="8709" max="8709" width="14.5" style="209" customWidth="1"/>
    <col min="8710" max="8710" width="22.5" style="209" customWidth="1"/>
    <col min="8711" max="8711" width="14.75" style="209" customWidth="1"/>
    <col min="8712" max="8712" width="17.5" style="209" customWidth="1"/>
    <col min="8713" max="8962" width="9" style="209"/>
    <col min="8963" max="8963" width="12.5" style="209" customWidth="1"/>
    <col min="8964" max="8964" width="10.375" style="209" customWidth="1"/>
    <col min="8965" max="8965" width="14.5" style="209" customWidth="1"/>
    <col min="8966" max="8966" width="22.5" style="209" customWidth="1"/>
    <col min="8967" max="8967" width="14.75" style="209" customWidth="1"/>
    <col min="8968" max="8968" width="17.5" style="209" customWidth="1"/>
    <col min="8969" max="9218" width="9" style="209"/>
    <col min="9219" max="9219" width="12.5" style="209" customWidth="1"/>
    <col min="9220" max="9220" width="10.375" style="209" customWidth="1"/>
    <col min="9221" max="9221" width="14.5" style="209" customWidth="1"/>
    <col min="9222" max="9222" width="22.5" style="209" customWidth="1"/>
    <col min="9223" max="9223" width="14.75" style="209" customWidth="1"/>
    <col min="9224" max="9224" width="17.5" style="209" customWidth="1"/>
    <col min="9225" max="9474" width="9" style="209"/>
    <col min="9475" max="9475" width="12.5" style="209" customWidth="1"/>
    <col min="9476" max="9476" width="10.375" style="209" customWidth="1"/>
    <col min="9477" max="9477" width="14.5" style="209" customWidth="1"/>
    <col min="9478" max="9478" width="22.5" style="209" customWidth="1"/>
    <col min="9479" max="9479" width="14.75" style="209" customWidth="1"/>
    <col min="9480" max="9480" width="17.5" style="209" customWidth="1"/>
    <col min="9481" max="9730" width="9" style="209"/>
    <col min="9731" max="9731" width="12.5" style="209" customWidth="1"/>
    <col min="9732" max="9732" width="10.375" style="209" customWidth="1"/>
    <col min="9733" max="9733" width="14.5" style="209" customWidth="1"/>
    <col min="9734" max="9734" width="22.5" style="209" customWidth="1"/>
    <col min="9735" max="9735" width="14.75" style="209" customWidth="1"/>
    <col min="9736" max="9736" width="17.5" style="209" customWidth="1"/>
    <col min="9737" max="9986" width="9" style="209"/>
    <col min="9987" max="9987" width="12.5" style="209" customWidth="1"/>
    <col min="9988" max="9988" width="10.375" style="209" customWidth="1"/>
    <col min="9989" max="9989" width="14.5" style="209" customWidth="1"/>
    <col min="9990" max="9990" width="22.5" style="209" customWidth="1"/>
    <col min="9991" max="9991" width="14.75" style="209" customWidth="1"/>
    <col min="9992" max="9992" width="17.5" style="209" customWidth="1"/>
    <col min="9993" max="10242" width="9" style="209"/>
    <col min="10243" max="10243" width="12.5" style="209" customWidth="1"/>
    <col min="10244" max="10244" width="10.375" style="209" customWidth="1"/>
    <col min="10245" max="10245" width="14.5" style="209" customWidth="1"/>
    <col min="10246" max="10246" width="22.5" style="209" customWidth="1"/>
    <col min="10247" max="10247" width="14.75" style="209" customWidth="1"/>
    <col min="10248" max="10248" width="17.5" style="209" customWidth="1"/>
    <col min="10249" max="10498" width="9" style="209"/>
    <col min="10499" max="10499" width="12.5" style="209" customWidth="1"/>
    <col min="10500" max="10500" width="10.375" style="209" customWidth="1"/>
    <col min="10501" max="10501" width="14.5" style="209" customWidth="1"/>
    <col min="10502" max="10502" width="22.5" style="209" customWidth="1"/>
    <col min="10503" max="10503" width="14.75" style="209" customWidth="1"/>
    <col min="10504" max="10504" width="17.5" style="209" customWidth="1"/>
    <col min="10505" max="10754" width="9" style="209"/>
    <col min="10755" max="10755" width="12.5" style="209" customWidth="1"/>
    <col min="10756" max="10756" width="10.375" style="209" customWidth="1"/>
    <col min="10757" max="10757" width="14.5" style="209" customWidth="1"/>
    <col min="10758" max="10758" width="22.5" style="209" customWidth="1"/>
    <col min="10759" max="10759" width="14.75" style="209" customWidth="1"/>
    <col min="10760" max="10760" width="17.5" style="209" customWidth="1"/>
    <col min="10761" max="11010" width="9" style="209"/>
    <col min="11011" max="11011" width="12.5" style="209" customWidth="1"/>
    <col min="11012" max="11012" width="10.375" style="209" customWidth="1"/>
    <col min="11013" max="11013" width="14.5" style="209" customWidth="1"/>
    <col min="11014" max="11014" width="22.5" style="209" customWidth="1"/>
    <col min="11015" max="11015" width="14.75" style="209" customWidth="1"/>
    <col min="11016" max="11016" width="17.5" style="209" customWidth="1"/>
    <col min="11017" max="11266" width="9" style="209"/>
    <col min="11267" max="11267" width="12.5" style="209" customWidth="1"/>
    <col min="11268" max="11268" width="10.375" style="209" customWidth="1"/>
    <col min="11269" max="11269" width="14.5" style="209" customWidth="1"/>
    <col min="11270" max="11270" width="22.5" style="209" customWidth="1"/>
    <col min="11271" max="11271" width="14.75" style="209" customWidth="1"/>
    <col min="11272" max="11272" width="17.5" style="209" customWidth="1"/>
    <col min="11273" max="11522" width="9" style="209"/>
    <col min="11523" max="11523" width="12.5" style="209" customWidth="1"/>
    <col min="11524" max="11524" width="10.375" style="209" customWidth="1"/>
    <col min="11525" max="11525" width="14.5" style="209" customWidth="1"/>
    <col min="11526" max="11526" width="22.5" style="209" customWidth="1"/>
    <col min="11527" max="11527" width="14.75" style="209" customWidth="1"/>
    <col min="11528" max="11528" width="17.5" style="209" customWidth="1"/>
    <col min="11529" max="11778" width="9" style="209"/>
    <col min="11779" max="11779" width="12.5" style="209" customWidth="1"/>
    <col min="11780" max="11780" width="10.375" style="209" customWidth="1"/>
    <col min="11781" max="11781" width="14.5" style="209" customWidth="1"/>
    <col min="11782" max="11782" width="22.5" style="209" customWidth="1"/>
    <col min="11783" max="11783" width="14.75" style="209" customWidth="1"/>
    <col min="11784" max="11784" width="17.5" style="209" customWidth="1"/>
    <col min="11785" max="12034" width="9" style="209"/>
    <col min="12035" max="12035" width="12.5" style="209" customWidth="1"/>
    <col min="12036" max="12036" width="10.375" style="209" customWidth="1"/>
    <col min="12037" max="12037" width="14.5" style="209" customWidth="1"/>
    <col min="12038" max="12038" width="22.5" style="209" customWidth="1"/>
    <col min="12039" max="12039" width="14.75" style="209" customWidth="1"/>
    <col min="12040" max="12040" width="17.5" style="209" customWidth="1"/>
    <col min="12041" max="12290" width="9" style="209"/>
    <col min="12291" max="12291" width="12.5" style="209" customWidth="1"/>
    <col min="12292" max="12292" width="10.375" style="209" customWidth="1"/>
    <col min="12293" max="12293" width="14.5" style="209" customWidth="1"/>
    <col min="12294" max="12294" width="22.5" style="209" customWidth="1"/>
    <col min="12295" max="12295" width="14.75" style="209" customWidth="1"/>
    <col min="12296" max="12296" width="17.5" style="209" customWidth="1"/>
    <col min="12297" max="12546" width="9" style="209"/>
    <col min="12547" max="12547" width="12.5" style="209" customWidth="1"/>
    <col min="12548" max="12548" width="10.375" style="209" customWidth="1"/>
    <col min="12549" max="12549" width="14.5" style="209" customWidth="1"/>
    <col min="12550" max="12550" width="22.5" style="209" customWidth="1"/>
    <col min="12551" max="12551" width="14.75" style="209" customWidth="1"/>
    <col min="12552" max="12552" width="17.5" style="209" customWidth="1"/>
    <col min="12553" max="12802" width="9" style="209"/>
    <col min="12803" max="12803" width="12.5" style="209" customWidth="1"/>
    <col min="12804" max="12804" width="10.375" style="209" customWidth="1"/>
    <col min="12805" max="12805" width="14.5" style="209" customWidth="1"/>
    <col min="12806" max="12806" width="22.5" style="209" customWidth="1"/>
    <col min="12807" max="12807" width="14.75" style="209" customWidth="1"/>
    <col min="12808" max="12808" width="17.5" style="209" customWidth="1"/>
    <col min="12809" max="13058" width="9" style="209"/>
    <col min="13059" max="13059" width="12.5" style="209" customWidth="1"/>
    <col min="13060" max="13060" width="10.375" style="209" customWidth="1"/>
    <col min="13061" max="13061" width="14.5" style="209" customWidth="1"/>
    <col min="13062" max="13062" width="22.5" style="209" customWidth="1"/>
    <col min="13063" max="13063" width="14.75" style="209" customWidth="1"/>
    <col min="13064" max="13064" width="17.5" style="209" customWidth="1"/>
    <col min="13065" max="13314" width="9" style="209"/>
    <col min="13315" max="13315" width="12.5" style="209" customWidth="1"/>
    <col min="13316" max="13316" width="10.375" style="209" customWidth="1"/>
    <col min="13317" max="13317" width="14.5" style="209" customWidth="1"/>
    <col min="13318" max="13318" width="22.5" style="209" customWidth="1"/>
    <col min="13319" max="13319" width="14.75" style="209" customWidth="1"/>
    <col min="13320" max="13320" width="17.5" style="209" customWidth="1"/>
    <col min="13321" max="13570" width="9" style="209"/>
    <col min="13571" max="13571" width="12.5" style="209" customWidth="1"/>
    <col min="13572" max="13572" width="10.375" style="209" customWidth="1"/>
    <col min="13573" max="13573" width="14.5" style="209" customWidth="1"/>
    <col min="13574" max="13574" width="22.5" style="209" customWidth="1"/>
    <col min="13575" max="13575" width="14.75" style="209" customWidth="1"/>
    <col min="13576" max="13576" width="17.5" style="209" customWidth="1"/>
    <col min="13577" max="13826" width="9" style="209"/>
    <col min="13827" max="13827" width="12.5" style="209" customWidth="1"/>
    <col min="13828" max="13828" width="10.375" style="209" customWidth="1"/>
    <col min="13829" max="13829" width="14.5" style="209" customWidth="1"/>
    <col min="13830" max="13830" width="22.5" style="209" customWidth="1"/>
    <col min="13831" max="13831" width="14.75" style="209" customWidth="1"/>
    <col min="13832" max="13832" width="17.5" style="209" customWidth="1"/>
    <col min="13833" max="14082" width="9" style="209"/>
    <col min="14083" max="14083" width="12.5" style="209" customWidth="1"/>
    <col min="14084" max="14084" width="10.375" style="209" customWidth="1"/>
    <col min="14085" max="14085" width="14.5" style="209" customWidth="1"/>
    <col min="14086" max="14086" width="22.5" style="209" customWidth="1"/>
    <col min="14087" max="14087" width="14.75" style="209" customWidth="1"/>
    <col min="14088" max="14088" width="17.5" style="209" customWidth="1"/>
    <col min="14089" max="14338" width="9" style="209"/>
    <col min="14339" max="14339" width="12.5" style="209" customWidth="1"/>
    <col min="14340" max="14340" width="10.375" style="209" customWidth="1"/>
    <col min="14341" max="14341" width="14.5" style="209" customWidth="1"/>
    <col min="14342" max="14342" width="22.5" style="209" customWidth="1"/>
    <col min="14343" max="14343" width="14.75" style="209" customWidth="1"/>
    <col min="14344" max="14344" width="17.5" style="209" customWidth="1"/>
    <col min="14345" max="14594" width="9" style="209"/>
    <col min="14595" max="14595" width="12.5" style="209" customWidth="1"/>
    <col min="14596" max="14596" width="10.375" style="209" customWidth="1"/>
    <col min="14597" max="14597" width="14.5" style="209" customWidth="1"/>
    <col min="14598" max="14598" width="22.5" style="209" customWidth="1"/>
    <col min="14599" max="14599" width="14.75" style="209" customWidth="1"/>
    <col min="14600" max="14600" width="17.5" style="209" customWidth="1"/>
    <col min="14601" max="14850" width="9" style="209"/>
    <col min="14851" max="14851" width="12.5" style="209" customWidth="1"/>
    <col min="14852" max="14852" width="10.375" style="209" customWidth="1"/>
    <col min="14853" max="14853" width="14.5" style="209" customWidth="1"/>
    <col min="14854" max="14854" width="22.5" style="209" customWidth="1"/>
    <col min="14855" max="14855" width="14.75" style="209" customWidth="1"/>
    <col min="14856" max="14856" width="17.5" style="209" customWidth="1"/>
    <col min="14857" max="15106" width="9" style="209"/>
    <col min="15107" max="15107" width="12.5" style="209" customWidth="1"/>
    <col min="15108" max="15108" width="10.375" style="209" customWidth="1"/>
    <col min="15109" max="15109" width="14.5" style="209" customWidth="1"/>
    <col min="15110" max="15110" width="22.5" style="209" customWidth="1"/>
    <col min="15111" max="15111" width="14.75" style="209" customWidth="1"/>
    <col min="15112" max="15112" width="17.5" style="209" customWidth="1"/>
    <col min="15113" max="15362" width="9" style="209"/>
    <col min="15363" max="15363" width="12.5" style="209" customWidth="1"/>
    <col min="15364" max="15364" width="10.375" style="209" customWidth="1"/>
    <col min="15365" max="15365" width="14.5" style="209" customWidth="1"/>
    <col min="15366" max="15366" width="22.5" style="209" customWidth="1"/>
    <col min="15367" max="15367" width="14.75" style="209" customWidth="1"/>
    <col min="15368" max="15368" width="17.5" style="209" customWidth="1"/>
    <col min="15369" max="15618" width="9" style="209"/>
    <col min="15619" max="15619" width="12.5" style="209" customWidth="1"/>
    <col min="15620" max="15620" width="10.375" style="209" customWidth="1"/>
    <col min="15621" max="15621" width="14.5" style="209" customWidth="1"/>
    <col min="15622" max="15622" width="22.5" style="209" customWidth="1"/>
    <col min="15623" max="15623" width="14.75" style="209" customWidth="1"/>
    <col min="15624" max="15624" width="17.5" style="209" customWidth="1"/>
    <col min="15625" max="15874" width="9" style="209"/>
    <col min="15875" max="15875" width="12.5" style="209" customWidth="1"/>
    <col min="15876" max="15876" width="10.375" style="209" customWidth="1"/>
    <col min="15877" max="15877" width="14.5" style="209" customWidth="1"/>
    <col min="15878" max="15878" width="22.5" style="209" customWidth="1"/>
    <col min="15879" max="15879" width="14.75" style="209" customWidth="1"/>
    <col min="15880" max="15880" width="17.5" style="209" customWidth="1"/>
    <col min="15881" max="16130" width="9" style="209"/>
    <col min="16131" max="16131" width="12.5" style="209" customWidth="1"/>
    <col min="16132" max="16132" width="10.375" style="209" customWidth="1"/>
    <col min="16133" max="16133" width="14.5" style="209" customWidth="1"/>
    <col min="16134" max="16134" width="22.5" style="209" customWidth="1"/>
    <col min="16135" max="16135" width="14.75" style="209" customWidth="1"/>
    <col min="16136" max="16136" width="17.5" style="209" customWidth="1"/>
    <col min="16137" max="16384" width="9" style="209"/>
  </cols>
  <sheetData>
    <row r="2" spans="1:8" ht="20.25" x14ac:dyDescent="0.15">
      <c r="A2" s="395" t="s">
        <v>330</v>
      </c>
      <c r="B2" s="395"/>
      <c r="C2" s="395"/>
      <c r="D2" s="395"/>
      <c r="E2" s="395"/>
      <c r="F2" s="395"/>
      <c r="G2" s="395"/>
      <c r="H2" s="395"/>
    </row>
    <row r="4" spans="1:8" x14ac:dyDescent="0.15">
      <c r="A4" s="406" t="s">
        <v>314</v>
      </c>
      <c r="B4" s="406"/>
      <c r="C4" s="406"/>
    </row>
    <row r="5" spans="1:8" ht="24" customHeight="1" x14ac:dyDescent="0.15">
      <c r="A5" s="247" t="s">
        <v>331</v>
      </c>
      <c r="B5" s="247" t="s">
        <v>332</v>
      </c>
      <c r="C5" s="247" t="s">
        <v>346</v>
      </c>
      <c r="D5" s="247" t="s">
        <v>333</v>
      </c>
      <c r="E5" s="247" t="s">
        <v>111</v>
      </c>
      <c r="F5" s="247" t="s">
        <v>334</v>
      </c>
      <c r="G5" s="247" t="s">
        <v>335</v>
      </c>
      <c r="H5" s="247" t="s">
        <v>102</v>
      </c>
    </row>
    <row r="6" spans="1:8" x14ac:dyDescent="0.15">
      <c r="A6" s="407" t="s">
        <v>141</v>
      </c>
      <c r="B6" s="407"/>
      <c r="C6" s="407"/>
      <c r="D6" s="407"/>
      <c r="E6" s="407"/>
      <c r="F6" s="407"/>
      <c r="G6" s="407"/>
      <c r="H6" s="407"/>
    </row>
    <row r="7" spans="1:8" x14ac:dyDescent="0.15">
      <c r="A7" s="394"/>
      <c r="B7" s="394"/>
      <c r="C7" s="394"/>
      <c r="D7" s="394"/>
      <c r="E7" s="394"/>
      <c r="F7" s="394"/>
      <c r="G7" s="394"/>
      <c r="H7" s="394"/>
    </row>
    <row r="8" spans="1:8" x14ac:dyDescent="0.15">
      <c r="A8" s="394"/>
      <c r="B8" s="394"/>
      <c r="C8" s="394"/>
      <c r="D8" s="394"/>
      <c r="E8" s="394"/>
      <c r="F8" s="394"/>
      <c r="G8" s="394"/>
      <c r="H8" s="394"/>
    </row>
    <row r="9" spans="1:8" x14ac:dyDescent="0.15">
      <c r="A9" s="394"/>
      <c r="B9" s="394"/>
      <c r="C9" s="394"/>
      <c r="D9" s="394"/>
      <c r="E9" s="394"/>
      <c r="F9" s="394"/>
      <c r="G9" s="394"/>
      <c r="H9" s="394"/>
    </row>
    <row r="10" spans="1:8" x14ac:dyDescent="0.15">
      <c r="A10" s="394"/>
      <c r="B10" s="394"/>
      <c r="C10" s="394"/>
      <c r="D10" s="394"/>
      <c r="E10" s="394"/>
      <c r="F10" s="394"/>
      <c r="G10" s="394"/>
      <c r="H10" s="394"/>
    </row>
    <row r="11" spans="1:8" x14ac:dyDescent="0.15">
      <c r="A11" s="394"/>
      <c r="B11" s="394"/>
      <c r="C11" s="394"/>
      <c r="D11" s="394"/>
      <c r="E11" s="394"/>
      <c r="F11" s="394"/>
      <c r="G11" s="394"/>
      <c r="H11" s="394"/>
    </row>
  </sheetData>
  <mergeCells count="3">
    <mergeCell ref="A2:H2"/>
    <mergeCell ref="A4:C4"/>
    <mergeCell ref="A6:H11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sqref="A1:G1"/>
    </sheetView>
  </sheetViews>
  <sheetFormatPr defaultRowHeight="13.5" x14ac:dyDescent="0.15"/>
  <cols>
    <col min="1" max="2" width="12.5" style="210" customWidth="1"/>
    <col min="3" max="3" width="10.375" style="210" customWidth="1"/>
    <col min="4" max="4" width="14.5" style="210" customWidth="1"/>
    <col min="5" max="5" width="22.5" style="210" customWidth="1"/>
    <col min="6" max="8" width="14.75" style="210" customWidth="1"/>
    <col min="9" max="9" width="17.5" style="210" customWidth="1"/>
    <col min="10" max="259" width="9" style="209"/>
    <col min="260" max="260" width="12.5" style="209" customWidth="1"/>
    <col min="261" max="261" width="10.375" style="209" customWidth="1"/>
    <col min="262" max="262" width="14.5" style="209" customWidth="1"/>
    <col min="263" max="263" width="22.5" style="209" customWidth="1"/>
    <col min="264" max="264" width="14.75" style="209" customWidth="1"/>
    <col min="265" max="265" width="17.5" style="209" customWidth="1"/>
    <col min="266" max="515" width="9" style="209"/>
    <col min="516" max="516" width="12.5" style="209" customWidth="1"/>
    <col min="517" max="517" width="10.375" style="209" customWidth="1"/>
    <col min="518" max="518" width="14.5" style="209" customWidth="1"/>
    <col min="519" max="519" width="22.5" style="209" customWidth="1"/>
    <col min="520" max="520" width="14.75" style="209" customWidth="1"/>
    <col min="521" max="521" width="17.5" style="209" customWidth="1"/>
    <col min="522" max="771" width="9" style="209"/>
    <col min="772" max="772" width="12.5" style="209" customWidth="1"/>
    <col min="773" max="773" width="10.375" style="209" customWidth="1"/>
    <col min="774" max="774" width="14.5" style="209" customWidth="1"/>
    <col min="775" max="775" width="22.5" style="209" customWidth="1"/>
    <col min="776" max="776" width="14.75" style="209" customWidth="1"/>
    <col min="777" max="777" width="17.5" style="209" customWidth="1"/>
    <col min="778" max="1027" width="9" style="209"/>
    <col min="1028" max="1028" width="12.5" style="209" customWidth="1"/>
    <col min="1029" max="1029" width="10.375" style="209" customWidth="1"/>
    <col min="1030" max="1030" width="14.5" style="209" customWidth="1"/>
    <col min="1031" max="1031" width="22.5" style="209" customWidth="1"/>
    <col min="1032" max="1032" width="14.75" style="209" customWidth="1"/>
    <col min="1033" max="1033" width="17.5" style="209" customWidth="1"/>
    <col min="1034" max="1283" width="9" style="209"/>
    <col min="1284" max="1284" width="12.5" style="209" customWidth="1"/>
    <col min="1285" max="1285" width="10.375" style="209" customWidth="1"/>
    <col min="1286" max="1286" width="14.5" style="209" customWidth="1"/>
    <col min="1287" max="1287" width="22.5" style="209" customWidth="1"/>
    <col min="1288" max="1288" width="14.75" style="209" customWidth="1"/>
    <col min="1289" max="1289" width="17.5" style="209" customWidth="1"/>
    <col min="1290" max="1539" width="9" style="209"/>
    <col min="1540" max="1540" width="12.5" style="209" customWidth="1"/>
    <col min="1541" max="1541" width="10.375" style="209" customWidth="1"/>
    <col min="1542" max="1542" width="14.5" style="209" customWidth="1"/>
    <col min="1543" max="1543" width="22.5" style="209" customWidth="1"/>
    <col min="1544" max="1544" width="14.75" style="209" customWidth="1"/>
    <col min="1545" max="1545" width="17.5" style="209" customWidth="1"/>
    <col min="1546" max="1795" width="9" style="209"/>
    <col min="1796" max="1796" width="12.5" style="209" customWidth="1"/>
    <col min="1797" max="1797" width="10.375" style="209" customWidth="1"/>
    <col min="1798" max="1798" width="14.5" style="209" customWidth="1"/>
    <col min="1799" max="1799" width="22.5" style="209" customWidth="1"/>
    <col min="1800" max="1800" width="14.75" style="209" customWidth="1"/>
    <col min="1801" max="1801" width="17.5" style="209" customWidth="1"/>
    <col min="1802" max="2051" width="9" style="209"/>
    <col min="2052" max="2052" width="12.5" style="209" customWidth="1"/>
    <col min="2053" max="2053" width="10.375" style="209" customWidth="1"/>
    <col min="2054" max="2054" width="14.5" style="209" customWidth="1"/>
    <col min="2055" max="2055" width="22.5" style="209" customWidth="1"/>
    <col min="2056" max="2056" width="14.75" style="209" customWidth="1"/>
    <col min="2057" max="2057" width="17.5" style="209" customWidth="1"/>
    <col min="2058" max="2307" width="9" style="209"/>
    <col min="2308" max="2308" width="12.5" style="209" customWidth="1"/>
    <col min="2309" max="2309" width="10.375" style="209" customWidth="1"/>
    <col min="2310" max="2310" width="14.5" style="209" customWidth="1"/>
    <col min="2311" max="2311" width="22.5" style="209" customWidth="1"/>
    <col min="2312" max="2312" width="14.75" style="209" customWidth="1"/>
    <col min="2313" max="2313" width="17.5" style="209" customWidth="1"/>
    <col min="2314" max="2563" width="9" style="209"/>
    <col min="2564" max="2564" width="12.5" style="209" customWidth="1"/>
    <col min="2565" max="2565" width="10.375" style="209" customWidth="1"/>
    <col min="2566" max="2566" width="14.5" style="209" customWidth="1"/>
    <col min="2567" max="2567" width="22.5" style="209" customWidth="1"/>
    <col min="2568" max="2568" width="14.75" style="209" customWidth="1"/>
    <col min="2569" max="2569" width="17.5" style="209" customWidth="1"/>
    <col min="2570" max="2819" width="9" style="209"/>
    <col min="2820" max="2820" width="12.5" style="209" customWidth="1"/>
    <col min="2821" max="2821" width="10.375" style="209" customWidth="1"/>
    <col min="2822" max="2822" width="14.5" style="209" customWidth="1"/>
    <col min="2823" max="2823" width="22.5" style="209" customWidth="1"/>
    <col min="2824" max="2824" width="14.75" style="209" customWidth="1"/>
    <col min="2825" max="2825" width="17.5" style="209" customWidth="1"/>
    <col min="2826" max="3075" width="9" style="209"/>
    <col min="3076" max="3076" width="12.5" style="209" customWidth="1"/>
    <col min="3077" max="3077" width="10.375" style="209" customWidth="1"/>
    <col min="3078" max="3078" width="14.5" style="209" customWidth="1"/>
    <col min="3079" max="3079" width="22.5" style="209" customWidth="1"/>
    <col min="3080" max="3080" width="14.75" style="209" customWidth="1"/>
    <col min="3081" max="3081" width="17.5" style="209" customWidth="1"/>
    <col min="3082" max="3331" width="9" style="209"/>
    <col min="3332" max="3332" width="12.5" style="209" customWidth="1"/>
    <col min="3333" max="3333" width="10.375" style="209" customWidth="1"/>
    <col min="3334" max="3334" width="14.5" style="209" customWidth="1"/>
    <col min="3335" max="3335" width="22.5" style="209" customWidth="1"/>
    <col min="3336" max="3336" width="14.75" style="209" customWidth="1"/>
    <col min="3337" max="3337" width="17.5" style="209" customWidth="1"/>
    <col min="3338" max="3587" width="9" style="209"/>
    <col min="3588" max="3588" width="12.5" style="209" customWidth="1"/>
    <col min="3589" max="3589" width="10.375" style="209" customWidth="1"/>
    <col min="3590" max="3590" width="14.5" style="209" customWidth="1"/>
    <col min="3591" max="3591" width="22.5" style="209" customWidth="1"/>
    <col min="3592" max="3592" width="14.75" style="209" customWidth="1"/>
    <col min="3593" max="3593" width="17.5" style="209" customWidth="1"/>
    <col min="3594" max="3843" width="9" style="209"/>
    <col min="3844" max="3844" width="12.5" style="209" customWidth="1"/>
    <col min="3845" max="3845" width="10.375" style="209" customWidth="1"/>
    <col min="3846" max="3846" width="14.5" style="209" customWidth="1"/>
    <col min="3847" max="3847" width="22.5" style="209" customWidth="1"/>
    <col min="3848" max="3848" width="14.75" style="209" customWidth="1"/>
    <col min="3849" max="3849" width="17.5" style="209" customWidth="1"/>
    <col min="3850" max="4099" width="9" style="209"/>
    <col min="4100" max="4100" width="12.5" style="209" customWidth="1"/>
    <col min="4101" max="4101" width="10.375" style="209" customWidth="1"/>
    <col min="4102" max="4102" width="14.5" style="209" customWidth="1"/>
    <col min="4103" max="4103" width="22.5" style="209" customWidth="1"/>
    <col min="4104" max="4104" width="14.75" style="209" customWidth="1"/>
    <col min="4105" max="4105" width="17.5" style="209" customWidth="1"/>
    <col min="4106" max="4355" width="9" style="209"/>
    <col min="4356" max="4356" width="12.5" style="209" customWidth="1"/>
    <col min="4357" max="4357" width="10.375" style="209" customWidth="1"/>
    <col min="4358" max="4358" width="14.5" style="209" customWidth="1"/>
    <col min="4359" max="4359" width="22.5" style="209" customWidth="1"/>
    <col min="4360" max="4360" width="14.75" style="209" customWidth="1"/>
    <col min="4361" max="4361" width="17.5" style="209" customWidth="1"/>
    <col min="4362" max="4611" width="9" style="209"/>
    <col min="4612" max="4612" width="12.5" style="209" customWidth="1"/>
    <col min="4613" max="4613" width="10.375" style="209" customWidth="1"/>
    <col min="4614" max="4614" width="14.5" style="209" customWidth="1"/>
    <col min="4615" max="4615" width="22.5" style="209" customWidth="1"/>
    <col min="4616" max="4616" width="14.75" style="209" customWidth="1"/>
    <col min="4617" max="4617" width="17.5" style="209" customWidth="1"/>
    <col min="4618" max="4867" width="9" style="209"/>
    <col min="4868" max="4868" width="12.5" style="209" customWidth="1"/>
    <col min="4869" max="4869" width="10.375" style="209" customWidth="1"/>
    <col min="4870" max="4870" width="14.5" style="209" customWidth="1"/>
    <col min="4871" max="4871" width="22.5" style="209" customWidth="1"/>
    <col min="4872" max="4872" width="14.75" style="209" customWidth="1"/>
    <col min="4873" max="4873" width="17.5" style="209" customWidth="1"/>
    <col min="4874" max="5123" width="9" style="209"/>
    <col min="5124" max="5124" width="12.5" style="209" customWidth="1"/>
    <col min="5125" max="5125" width="10.375" style="209" customWidth="1"/>
    <col min="5126" max="5126" width="14.5" style="209" customWidth="1"/>
    <col min="5127" max="5127" width="22.5" style="209" customWidth="1"/>
    <col min="5128" max="5128" width="14.75" style="209" customWidth="1"/>
    <col min="5129" max="5129" width="17.5" style="209" customWidth="1"/>
    <col min="5130" max="5379" width="9" style="209"/>
    <col min="5380" max="5380" width="12.5" style="209" customWidth="1"/>
    <col min="5381" max="5381" width="10.375" style="209" customWidth="1"/>
    <col min="5382" max="5382" width="14.5" style="209" customWidth="1"/>
    <col min="5383" max="5383" width="22.5" style="209" customWidth="1"/>
    <col min="5384" max="5384" width="14.75" style="209" customWidth="1"/>
    <col min="5385" max="5385" width="17.5" style="209" customWidth="1"/>
    <col min="5386" max="5635" width="9" style="209"/>
    <col min="5636" max="5636" width="12.5" style="209" customWidth="1"/>
    <col min="5637" max="5637" width="10.375" style="209" customWidth="1"/>
    <col min="5638" max="5638" width="14.5" style="209" customWidth="1"/>
    <col min="5639" max="5639" width="22.5" style="209" customWidth="1"/>
    <col min="5640" max="5640" width="14.75" style="209" customWidth="1"/>
    <col min="5641" max="5641" width="17.5" style="209" customWidth="1"/>
    <col min="5642" max="5891" width="9" style="209"/>
    <col min="5892" max="5892" width="12.5" style="209" customWidth="1"/>
    <col min="5893" max="5893" width="10.375" style="209" customWidth="1"/>
    <col min="5894" max="5894" width="14.5" style="209" customWidth="1"/>
    <col min="5895" max="5895" width="22.5" style="209" customWidth="1"/>
    <col min="5896" max="5896" width="14.75" style="209" customWidth="1"/>
    <col min="5897" max="5897" width="17.5" style="209" customWidth="1"/>
    <col min="5898" max="6147" width="9" style="209"/>
    <col min="6148" max="6148" width="12.5" style="209" customWidth="1"/>
    <col min="6149" max="6149" width="10.375" style="209" customWidth="1"/>
    <col min="6150" max="6150" width="14.5" style="209" customWidth="1"/>
    <col min="6151" max="6151" width="22.5" style="209" customWidth="1"/>
    <col min="6152" max="6152" width="14.75" style="209" customWidth="1"/>
    <col min="6153" max="6153" width="17.5" style="209" customWidth="1"/>
    <col min="6154" max="6403" width="9" style="209"/>
    <col min="6404" max="6404" width="12.5" style="209" customWidth="1"/>
    <col min="6405" max="6405" width="10.375" style="209" customWidth="1"/>
    <col min="6406" max="6406" width="14.5" style="209" customWidth="1"/>
    <col min="6407" max="6407" width="22.5" style="209" customWidth="1"/>
    <col min="6408" max="6408" width="14.75" style="209" customWidth="1"/>
    <col min="6409" max="6409" width="17.5" style="209" customWidth="1"/>
    <col min="6410" max="6659" width="9" style="209"/>
    <col min="6660" max="6660" width="12.5" style="209" customWidth="1"/>
    <col min="6661" max="6661" width="10.375" style="209" customWidth="1"/>
    <col min="6662" max="6662" width="14.5" style="209" customWidth="1"/>
    <col min="6663" max="6663" width="22.5" style="209" customWidth="1"/>
    <col min="6664" max="6664" width="14.75" style="209" customWidth="1"/>
    <col min="6665" max="6665" width="17.5" style="209" customWidth="1"/>
    <col min="6666" max="6915" width="9" style="209"/>
    <col min="6916" max="6916" width="12.5" style="209" customWidth="1"/>
    <col min="6917" max="6917" width="10.375" style="209" customWidth="1"/>
    <col min="6918" max="6918" width="14.5" style="209" customWidth="1"/>
    <col min="6919" max="6919" width="22.5" style="209" customWidth="1"/>
    <col min="6920" max="6920" width="14.75" style="209" customWidth="1"/>
    <col min="6921" max="6921" width="17.5" style="209" customWidth="1"/>
    <col min="6922" max="7171" width="9" style="209"/>
    <col min="7172" max="7172" width="12.5" style="209" customWidth="1"/>
    <col min="7173" max="7173" width="10.375" style="209" customWidth="1"/>
    <col min="7174" max="7174" width="14.5" style="209" customWidth="1"/>
    <col min="7175" max="7175" width="22.5" style="209" customWidth="1"/>
    <col min="7176" max="7176" width="14.75" style="209" customWidth="1"/>
    <col min="7177" max="7177" width="17.5" style="209" customWidth="1"/>
    <col min="7178" max="7427" width="9" style="209"/>
    <col min="7428" max="7428" width="12.5" style="209" customWidth="1"/>
    <col min="7429" max="7429" width="10.375" style="209" customWidth="1"/>
    <col min="7430" max="7430" width="14.5" style="209" customWidth="1"/>
    <col min="7431" max="7431" width="22.5" style="209" customWidth="1"/>
    <col min="7432" max="7432" width="14.75" style="209" customWidth="1"/>
    <col min="7433" max="7433" width="17.5" style="209" customWidth="1"/>
    <col min="7434" max="7683" width="9" style="209"/>
    <col min="7684" max="7684" width="12.5" style="209" customWidth="1"/>
    <col min="7685" max="7685" width="10.375" style="209" customWidth="1"/>
    <col min="7686" max="7686" width="14.5" style="209" customWidth="1"/>
    <col min="7687" max="7687" width="22.5" style="209" customWidth="1"/>
    <col min="7688" max="7688" width="14.75" style="209" customWidth="1"/>
    <col min="7689" max="7689" width="17.5" style="209" customWidth="1"/>
    <col min="7690" max="7939" width="9" style="209"/>
    <col min="7940" max="7940" width="12.5" style="209" customWidth="1"/>
    <col min="7941" max="7941" width="10.375" style="209" customWidth="1"/>
    <col min="7942" max="7942" width="14.5" style="209" customWidth="1"/>
    <col min="7943" max="7943" width="22.5" style="209" customWidth="1"/>
    <col min="7944" max="7944" width="14.75" style="209" customWidth="1"/>
    <col min="7945" max="7945" width="17.5" style="209" customWidth="1"/>
    <col min="7946" max="8195" width="9" style="209"/>
    <col min="8196" max="8196" width="12.5" style="209" customWidth="1"/>
    <col min="8197" max="8197" width="10.375" style="209" customWidth="1"/>
    <col min="8198" max="8198" width="14.5" style="209" customWidth="1"/>
    <col min="8199" max="8199" width="22.5" style="209" customWidth="1"/>
    <col min="8200" max="8200" width="14.75" style="209" customWidth="1"/>
    <col min="8201" max="8201" width="17.5" style="209" customWidth="1"/>
    <col min="8202" max="8451" width="9" style="209"/>
    <col min="8452" max="8452" width="12.5" style="209" customWidth="1"/>
    <col min="8453" max="8453" width="10.375" style="209" customWidth="1"/>
    <col min="8454" max="8454" width="14.5" style="209" customWidth="1"/>
    <col min="8455" max="8455" width="22.5" style="209" customWidth="1"/>
    <col min="8456" max="8456" width="14.75" style="209" customWidth="1"/>
    <col min="8457" max="8457" width="17.5" style="209" customWidth="1"/>
    <col min="8458" max="8707" width="9" style="209"/>
    <col min="8708" max="8708" width="12.5" style="209" customWidth="1"/>
    <col min="8709" max="8709" width="10.375" style="209" customWidth="1"/>
    <col min="8710" max="8710" width="14.5" style="209" customWidth="1"/>
    <col min="8711" max="8711" width="22.5" style="209" customWidth="1"/>
    <col min="8712" max="8712" width="14.75" style="209" customWidth="1"/>
    <col min="8713" max="8713" width="17.5" style="209" customWidth="1"/>
    <col min="8714" max="8963" width="9" style="209"/>
    <col min="8964" max="8964" width="12.5" style="209" customWidth="1"/>
    <col min="8965" max="8965" width="10.375" style="209" customWidth="1"/>
    <col min="8966" max="8966" width="14.5" style="209" customWidth="1"/>
    <col min="8967" max="8967" width="22.5" style="209" customWidth="1"/>
    <col min="8968" max="8968" width="14.75" style="209" customWidth="1"/>
    <col min="8969" max="8969" width="17.5" style="209" customWidth="1"/>
    <col min="8970" max="9219" width="9" style="209"/>
    <col min="9220" max="9220" width="12.5" style="209" customWidth="1"/>
    <col min="9221" max="9221" width="10.375" style="209" customWidth="1"/>
    <col min="9222" max="9222" width="14.5" style="209" customWidth="1"/>
    <col min="9223" max="9223" width="22.5" style="209" customWidth="1"/>
    <col min="9224" max="9224" width="14.75" style="209" customWidth="1"/>
    <col min="9225" max="9225" width="17.5" style="209" customWidth="1"/>
    <col min="9226" max="9475" width="9" style="209"/>
    <col min="9476" max="9476" width="12.5" style="209" customWidth="1"/>
    <col min="9477" max="9477" width="10.375" style="209" customWidth="1"/>
    <col min="9478" max="9478" width="14.5" style="209" customWidth="1"/>
    <col min="9479" max="9479" width="22.5" style="209" customWidth="1"/>
    <col min="9480" max="9480" width="14.75" style="209" customWidth="1"/>
    <col min="9481" max="9481" width="17.5" style="209" customWidth="1"/>
    <col min="9482" max="9731" width="9" style="209"/>
    <col min="9732" max="9732" width="12.5" style="209" customWidth="1"/>
    <col min="9733" max="9733" width="10.375" style="209" customWidth="1"/>
    <col min="9734" max="9734" width="14.5" style="209" customWidth="1"/>
    <col min="9735" max="9735" width="22.5" style="209" customWidth="1"/>
    <col min="9736" max="9736" width="14.75" style="209" customWidth="1"/>
    <col min="9737" max="9737" width="17.5" style="209" customWidth="1"/>
    <col min="9738" max="9987" width="9" style="209"/>
    <col min="9988" max="9988" width="12.5" style="209" customWidth="1"/>
    <col min="9989" max="9989" width="10.375" style="209" customWidth="1"/>
    <col min="9990" max="9990" width="14.5" style="209" customWidth="1"/>
    <col min="9991" max="9991" width="22.5" style="209" customWidth="1"/>
    <col min="9992" max="9992" width="14.75" style="209" customWidth="1"/>
    <col min="9993" max="9993" width="17.5" style="209" customWidth="1"/>
    <col min="9994" max="10243" width="9" style="209"/>
    <col min="10244" max="10244" width="12.5" style="209" customWidth="1"/>
    <col min="10245" max="10245" width="10.375" style="209" customWidth="1"/>
    <col min="10246" max="10246" width="14.5" style="209" customWidth="1"/>
    <col min="10247" max="10247" width="22.5" style="209" customWidth="1"/>
    <col min="10248" max="10248" width="14.75" style="209" customWidth="1"/>
    <col min="10249" max="10249" width="17.5" style="209" customWidth="1"/>
    <col min="10250" max="10499" width="9" style="209"/>
    <col min="10500" max="10500" width="12.5" style="209" customWidth="1"/>
    <col min="10501" max="10501" width="10.375" style="209" customWidth="1"/>
    <col min="10502" max="10502" width="14.5" style="209" customWidth="1"/>
    <col min="10503" max="10503" width="22.5" style="209" customWidth="1"/>
    <col min="10504" max="10504" width="14.75" style="209" customWidth="1"/>
    <col min="10505" max="10505" width="17.5" style="209" customWidth="1"/>
    <col min="10506" max="10755" width="9" style="209"/>
    <col min="10756" max="10756" width="12.5" style="209" customWidth="1"/>
    <col min="10757" max="10757" width="10.375" style="209" customWidth="1"/>
    <col min="10758" max="10758" width="14.5" style="209" customWidth="1"/>
    <col min="10759" max="10759" width="22.5" style="209" customWidth="1"/>
    <col min="10760" max="10760" width="14.75" style="209" customWidth="1"/>
    <col min="10761" max="10761" width="17.5" style="209" customWidth="1"/>
    <col min="10762" max="11011" width="9" style="209"/>
    <col min="11012" max="11012" width="12.5" style="209" customWidth="1"/>
    <col min="11013" max="11013" width="10.375" style="209" customWidth="1"/>
    <col min="11014" max="11014" width="14.5" style="209" customWidth="1"/>
    <col min="11015" max="11015" width="22.5" style="209" customWidth="1"/>
    <col min="11016" max="11016" width="14.75" style="209" customWidth="1"/>
    <col min="11017" max="11017" width="17.5" style="209" customWidth="1"/>
    <col min="11018" max="11267" width="9" style="209"/>
    <col min="11268" max="11268" width="12.5" style="209" customWidth="1"/>
    <col min="11269" max="11269" width="10.375" style="209" customWidth="1"/>
    <col min="11270" max="11270" width="14.5" style="209" customWidth="1"/>
    <col min="11271" max="11271" width="22.5" style="209" customWidth="1"/>
    <col min="11272" max="11272" width="14.75" style="209" customWidth="1"/>
    <col min="11273" max="11273" width="17.5" style="209" customWidth="1"/>
    <col min="11274" max="11523" width="9" style="209"/>
    <col min="11524" max="11524" width="12.5" style="209" customWidth="1"/>
    <col min="11525" max="11525" width="10.375" style="209" customWidth="1"/>
    <col min="11526" max="11526" width="14.5" style="209" customWidth="1"/>
    <col min="11527" max="11527" width="22.5" style="209" customWidth="1"/>
    <col min="11528" max="11528" width="14.75" style="209" customWidth="1"/>
    <col min="11529" max="11529" width="17.5" style="209" customWidth="1"/>
    <col min="11530" max="11779" width="9" style="209"/>
    <col min="11780" max="11780" width="12.5" style="209" customWidth="1"/>
    <col min="11781" max="11781" width="10.375" style="209" customWidth="1"/>
    <col min="11782" max="11782" width="14.5" style="209" customWidth="1"/>
    <col min="11783" max="11783" width="22.5" style="209" customWidth="1"/>
    <col min="11784" max="11784" width="14.75" style="209" customWidth="1"/>
    <col min="11785" max="11785" width="17.5" style="209" customWidth="1"/>
    <col min="11786" max="12035" width="9" style="209"/>
    <col min="12036" max="12036" width="12.5" style="209" customWidth="1"/>
    <col min="12037" max="12037" width="10.375" style="209" customWidth="1"/>
    <col min="12038" max="12038" width="14.5" style="209" customWidth="1"/>
    <col min="12039" max="12039" width="22.5" style="209" customWidth="1"/>
    <col min="12040" max="12040" width="14.75" style="209" customWidth="1"/>
    <col min="12041" max="12041" width="17.5" style="209" customWidth="1"/>
    <col min="12042" max="12291" width="9" style="209"/>
    <col min="12292" max="12292" width="12.5" style="209" customWidth="1"/>
    <col min="12293" max="12293" width="10.375" style="209" customWidth="1"/>
    <col min="12294" max="12294" width="14.5" style="209" customWidth="1"/>
    <col min="12295" max="12295" width="22.5" style="209" customWidth="1"/>
    <col min="12296" max="12296" width="14.75" style="209" customWidth="1"/>
    <col min="12297" max="12297" width="17.5" style="209" customWidth="1"/>
    <col min="12298" max="12547" width="9" style="209"/>
    <col min="12548" max="12548" width="12.5" style="209" customWidth="1"/>
    <col min="12549" max="12549" width="10.375" style="209" customWidth="1"/>
    <col min="12550" max="12550" width="14.5" style="209" customWidth="1"/>
    <col min="12551" max="12551" width="22.5" style="209" customWidth="1"/>
    <col min="12552" max="12552" width="14.75" style="209" customWidth="1"/>
    <col min="12553" max="12553" width="17.5" style="209" customWidth="1"/>
    <col min="12554" max="12803" width="9" style="209"/>
    <col min="12804" max="12804" width="12.5" style="209" customWidth="1"/>
    <col min="12805" max="12805" width="10.375" style="209" customWidth="1"/>
    <col min="12806" max="12806" width="14.5" style="209" customWidth="1"/>
    <col min="12807" max="12807" width="22.5" style="209" customWidth="1"/>
    <col min="12808" max="12808" width="14.75" style="209" customWidth="1"/>
    <col min="12809" max="12809" width="17.5" style="209" customWidth="1"/>
    <col min="12810" max="13059" width="9" style="209"/>
    <col min="13060" max="13060" width="12.5" style="209" customWidth="1"/>
    <col min="13061" max="13061" width="10.375" style="209" customWidth="1"/>
    <col min="13062" max="13062" width="14.5" style="209" customWidth="1"/>
    <col min="13063" max="13063" width="22.5" style="209" customWidth="1"/>
    <col min="13064" max="13064" width="14.75" style="209" customWidth="1"/>
    <col min="13065" max="13065" width="17.5" style="209" customWidth="1"/>
    <col min="13066" max="13315" width="9" style="209"/>
    <col min="13316" max="13316" width="12.5" style="209" customWidth="1"/>
    <col min="13317" max="13317" width="10.375" style="209" customWidth="1"/>
    <col min="13318" max="13318" width="14.5" style="209" customWidth="1"/>
    <col min="13319" max="13319" width="22.5" style="209" customWidth="1"/>
    <col min="13320" max="13320" width="14.75" style="209" customWidth="1"/>
    <col min="13321" max="13321" width="17.5" style="209" customWidth="1"/>
    <col min="13322" max="13571" width="9" style="209"/>
    <col min="13572" max="13572" width="12.5" style="209" customWidth="1"/>
    <col min="13573" max="13573" width="10.375" style="209" customWidth="1"/>
    <col min="13574" max="13574" width="14.5" style="209" customWidth="1"/>
    <col min="13575" max="13575" width="22.5" style="209" customWidth="1"/>
    <col min="13576" max="13576" width="14.75" style="209" customWidth="1"/>
    <col min="13577" max="13577" width="17.5" style="209" customWidth="1"/>
    <col min="13578" max="13827" width="9" style="209"/>
    <col min="13828" max="13828" width="12.5" style="209" customWidth="1"/>
    <col min="13829" max="13829" width="10.375" style="209" customWidth="1"/>
    <col min="13830" max="13830" width="14.5" style="209" customWidth="1"/>
    <col min="13831" max="13831" width="22.5" style="209" customWidth="1"/>
    <col min="13832" max="13832" width="14.75" style="209" customWidth="1"/>
    <col min="13833" max="13833" width="17.5" style="209" customWidth="1"/>
    <col min="13834" max="14083" width="9" style="209"/>
    <col min="14084" max="14084" width="12.5" style="209" customWidth="1"/>
    <col min="14085" max="14085" width="10.375" style="209" customWidth="1"/>
    <col min="14086" max="14086" width="14.5" style="209" customWidth="1"/>
    <col min="14087" max="14087" width="22.5" style="209" customWidth="1"/>
    <col min="14088" max="14088" width="14.75" style="209" customWidth="1"/>
    <col min="14089" max="14089" width="17.5" style="209" customWidth="1"/>
    <col min="14090" max="14339" width="9" style="209"/>
    <col min="14340" max="14340" width="12.5" style="209" customWidth="1"/>
    <col min="14341" max="14341" width="10.375" style="209" customWidth="1"/>
    <col min="14342" max="14342" width="14.5" style="209" customWidth="1"/>
    <col min="14343" max="14343" width="22.5" style="209" customWidth="1"/>
    <col min="14344" max="14344" width="14.75" style="209" customWidth="1"/>
    <col min="14345" max="14345" width="17.5" style="209" customWidth="1"/>
    <col min="14346" max="14595" width="9" style="209"/>
    <col min="14596" max="14596" width="12.5" style="209" customWidth="1"/>
    <col min="14597" max="14597" width="10.375" style="209" customWidth="1"/>
    <col min="14598" max="14598" width="14.5" style="209" customWidth="1"/>
    <col min="14599" max="14599" width="22.5" style="209" customWidth="1"/>
    <col min="14600" max="14600" width="14.75" style="209" customWidth="1"/>
    <col min="14601" max="14601" width="17.5" style="209" customWidth="1"/>
    <col min="14602" max="14851" width="9" style="209"/>
    <col min="14852" max="14852" width="12.5" style="209" customWidth="1"/>
    <col min="14853" max="14853" width="10.375" style="209" customWidth="1"/>
    <col min="14854" max="14854" width="14.5" style="209" customWidth="1"/>
    <col min="14855" max="14855" width="22.5" style="209" customWidth="1"/>
    <col min="14856" max="14856" width="14.75" style="209" customWidth="1"/>
    <col min="14857" max="14857" width="17.5" style="209" customWidth="1"/>
    <col min="14858" max="15107" width="9" style="209"/>
    <col min="15108" max="15108" width="12.5" style="209" customWidth="1"/>
    <col min="15109" max="15109" width="10.375" style="209" customWidth="1"/>
    <col min="15110" max="15110" width="14.5" style="209" customWidth="1"/>
    <col min="15111" max="15111" width="22.5" style="209" customWidth="1"/>
    <col min="15112" max="15112" width="14.75" style="209" customWidth="1"/>
    <col min="15113" max="15113" width="17.5" style="209" customWidth="1"/>
    <col min="15114" max="15363" width="9" style="209"/>
    <col min="15364" max="15364" width="12.5" style="209" customWidth="1"/>
    <col min="15365" max="15365" width="10.375" style="209" customWidth="1"/>
    <col min="15366" max="15366" width="14.5" style="209" customWidth="1"/>
    <col min="15367" max="15367" width="22.5" style="209" customWidth="1"/>
    <col min="15368" max="15368" width="14.75" style="209" customWidth="1"/>
    <col min="15369" max="15369" width="17.5" style="209" customWidth="1"/>
    <col min="15370" max="15619" width="9" style="209"/>
    <col min="15620" max="15620" width="12.5" style="209" customWidth="1"/>
    <col min="15621" max="15621" width="10.375" style="209" customWidth="1"/>
    <col min="15622" max="15622" width="14.5" style="209" customWidth="1"/>
    <col min="15623" max="15623" width="22.5" style="209" customWidth="1"/>
    <col min="15624" max="15624" width="14.75" style="209" customWidth="1"/>
    <col min="15625" max="15625" width="17.5" style="209" customWidth="1"/>
    <col min="15626" max="15875" width="9" style="209"/>
    <col min="15876" max="15876" width="12.5" style="209" customWidth="1"/>
    <col min="15877" max="15877" width="10.375" style="209" customWidth="1"/>
    <col min="15878" max="15878" width="14.5" style="209" customWidth="1"/>
    <col min="15879" max="15879" width="22.5" style="209" customWidth="1"/>
    <col min="15880" max="15880" width="14.75" style="209" customWidth="1"/>
    <col min="15881" max="15881" width="17.5" style="209" customWidth="1"/>
    <col min="15882" max="16131" width="9" style="209"/>
    <col min="16132" max="16132" width="12.5" style="209" customWidth="1"/>
    <col min="16133" max="16133" width="10.375" style="209" customWidth="1"/>
    <col min="16134" max="16134" width="14.5" style="209" customWidth="1"/>
    <col min="16135" max="16135" width="22.5" style="209" customWidth="1"/>
    <col min="16136" max="16136" width="14.75" style="209" customWidth="1"/>
    <col min="16137" max="16137" width="17.5" style="209" customWidth="1"/>
    <col min="16138" max="16384" width="9" style="209"/>
  </cols>
  <sheetData>
    <row r="2" spans="1:9" ht="20.25" x14ac:dyDescent="0.15">
      <c r="A2" s="395" t="s">
        <v>337</v>
      </c>
      <c r="B2" s="395"/>
      <c r="C2" s="395"/>
      <c r="D2" s="395"/>
      <c r="E2" s="395"/>
      <c r="F2" s="395"/>
      <c r="G2" s="395"/>
      <c r="H2" s="395"/>
      <c r="I2" s="395"/>
    </row>
    <row r="4" spans="1:9" x14ac:dyDescent="0.15">
      <c r="A4" s="406" t="s">
        <v>314</v>
      </c>
      <c r="B4" s="406"/>
      <c r="C4" s="406"/>
      <c r="D4" s="406"/>
    </row>
    <row r="5" spans="1:9" ht="24" customHeight="1" x14ac:dyDescent="0.15">
      <c r="A5" s="408" t="s">
        <v>326</v>
      </c>
      <c r="B5" s="409"/>
      <c r="C5" s="410"/>
      <c r="D5" s="411" t="s">
        <v>341</v>
      </c>
      <c r="E5" s="411" t="s">
        <v>342</v>
      </c>
      <c r="F5" s="411" t="s">
        <v>113</v>
      </c>
      <c r="G5" s="411" t="s">
        <v>343</v>
      </c>
      <c r="H5" s="411" t="s">
        <v>344</v>
      </c>
      <c r="I5" s="411" t="s">
        <v>102</v>
      </c>
    </row>
    <row r="6" spans="1:9" ht="24" customHeight="1" x14ac:dyDescent="0.15">
      <c r="A6" s="248" t="s">
        <v>338</v>
      </c>
      <c r="B6" s="248" t="s">
        <v>339</v>
      </c>
      <c r="C6" s="248" t="s">
        <v>340</v>
      </c>
      <c r="D6" s="412"/>
      <c r="E6" s="412"/>
      <c r="F6" s="412"/>
      <c r="G6" s="412"/>
      <c r="H6" s="412"/>
      <c r="I6" s="412"/>
    </row>
    <row r="7" spans="1:9" x14ac:dyDescent="0.15">
      <c r="A7" s="407" t="s">
        <v>141</v>
      </c>
      <c r="B7" s="407"/>
      <c r="C7" s="407"/>
      <c r="D7" s="407"/>
      <c r="E7" s="407"/>
      <c r="F7" s="407"/>
      <c r="G7" s="407"/>
      <c r="H7" s="407"/>
      <c r="I7" s="407"/>
    </row>
    <row r="8" spans="1:9" x14ac:dyDescent="0.15">
      <c r="A8" s="394"/>
      <c r="B8" s="394"/>
      <c r="C8" s="394"/>
      <c r="D8" s="394"/>
      <c r="E8" s="394"/>
      <c r="F8" s="394"/>
      <c r="G8" s="394"/>
      <c r="H8" s="394"/>
      <c r="I8" s="394"/>
    </row>
    <row r="9" spans="1:9" x14ac:dyDescent="0.15">
      <c r="A9" s="394"/>
      <c r="B9" s="394"/>
      <c r="C9" s="394"/>
      <c r="D9" s="394"/>
      <c r="E9" s="394"/>
      <c r="F9" s="394"/>
      <c r="G9" s="394"/>
      <c r="H9" s="394"/>
      <c r="I9" s="394"/>
    </row>
    <row r="10" spans="1:9" x14ac:dyDescent="0.15">
      <c r="A10" s="394"/>
      <c r="B10" s="394"/>
      <c r="C10" s="394"/>
      <c r="D10" s="394"/>
      <c r="E10" s="394"/>
      <c r="F10" s="394"/>
      <c r="G10" s="394"/>
      <c r="H10" s="394"/>
      <c r="I10" s="394"/>
    </row>
    <row r="11" spans="1:9" x14ac:dyDescent="0.15">
      <c r="A11" s="394"/>
      <c r="B11" s="394"/>
      <c r="C11" s="394"/>
      <c r="D11" s="394"/>
      <c r="E11" s="394"/>
      <c r="F11" s="394"/>
      <c r="G11" s="394"/>
      <c r="H11" s="394"/>
      <c r="I11" s="394"/>
    </row>
    <row r="12" spans="1:9" x14ac:dyDescent="0.15">
      <c r="A12" s="394"/>
      <c r="B12" s="394"/>
      <c r="C12" s="394"/>
      <c r="D12" s="394"/>
      <c r="E12" s="394"/>
      <c r="F12" s="394"/>
      <c r="G12" s="394"/>
      <c r="H12" s="394"/>
      <c r="I12" s="394"/>
    </row>
  </sheetData>
  <mergeCells count="10">
    <mergeCell ref="A2:I2"/>
    <mergeCell ref="A4:D4"/>
    <mergeCell ref="A7:I12"/>
    <mergeCell ref="A5:C5"/>
    <mergeCell ref="D5:D6"/>
    <mergeCell ref="E5:E6"/>
    <mergeCell ref="F5:F6"/>
    <mergeCell ref="G5:G6"/>
    <mergeCell ref="H5:H6"/>
    <mergeCell ref="I5:I6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sqref="A1:G1"/>
    </sheetView>
  </sheetViews>
  <sheetFormatPr defaultRowHeight="13.5" x14ac:dyDescent="0.15"/>
  <cols>
    <col min="1" max="4" width="12.5" style="210" customWidth="1"/>
    <col min="5" max="8" width="10.375" style="210" customWidth="1"/>
    <col min="9" max="10" width="14.5" style="210" customWidth="1"/>
    <col min="11" max="11" width="22.5" style="210" customWidth="1"/>
    <col min="12" max="14" width="14.75" style="210" customWidth="1"/>
    <col min="15" max="15" width="13.625" style="210" customWidth="1"/>
    <col min="16" max="265" width="9" style="209"/>
    <col min="266" max="266" width="12.5" style="209" customWidth="1"/>
    <col min="267" max="267" width="10.375" style="209" customWidth="1"/>
    <col min="268" max="268" width="14.5" style="209" customWidth="1"/>
    <col min="269" max="269" width="22.5" style="209" customWidth="1"/>
    <col min="270" max="270" width="14.75" style="209" customWidth="1"/>
    <col min="271" max="271" width="17.5" style="209" customWidth="1"/>
    <col min="272" max="521" width="9" style="209"/>
    <col min="522" max="522" width="12.5" style="209" customWidth="1"/>
    <col min="523" max="523" width="10.375" style="209" customWidth="1"/>
    <col min="524" max="524" width="14.5" style="209" customWidth="1"/>
    <col min="525" max="525" width="22.5" style="209" customWidth="1"/>
    <col min="526" max="526" width="14.75" style="209" customWidth="1"/>
    <col min="527" max="527" width="17.5" style="209" customWidth="1"/>
    <col min="528" max="777" width="9" style="209"/>
    <col min="778" max="778" width="12.5" style="209" customWidth="1"/>
    <col min="779" max="779" width="10.375" style="209" customWidth="1"/>
    <col min="780" max="780" width="14.5" style="209" customWidth="1"/>
    <col min="781" max="781" width="22.5" style="209" customWidth="1"/>
    <col min="782" max="782" width="14.75" style="209" customWidth="1"/>
    <col min="783" max="783" width="17.5" style="209" customWidth="1"/>
    <col min="784" max="1033" width="9" style="209"/>
    <col min="1034" max="1034" width="12.5" style="209" customWidth="1"/>
    <col min="1035" max="1035" width="10.375" style="209" customWidth="1"/>
    <col min="1036" max="1036" width="14.5" style="209" customWidth="1"/>
    <col min="1037" max="1037" width="22.5" style="209" customWidth="1"/>
    <col min="1038" max="1038" width="14.75" style="209" customWidth="1"/>
    <col min="1039" max="1039" width="17.5" style="209" customWidth="1"/>
    <col min="1040" max="1289" width="9" style="209"/>
    <col min="1290" max="1290" width="12.5" style="209" customWidth="1"/>
    <col min="1291" max="1291" width="10.375" style="209" customWidth="1"/>
    <col min="1292" max="1292" width="14.5" style="209" customWidth="1"/>
    <col min="1293" max="1293" width="22.5" style="209" customWidth="1"/>
    <col min="1294" max="1294" width="14.75" style="209" customWidth="1"/>
    <col min="1295" max="1295" width="17.5" style="209" customWidth="1"/>
    <col min="1296" max="1545" width="9" style="209"/>
    <col min="1546" max="1546" width="12.5" style="209" customWidth="1"/>
    <col min="1547" max="1547" width="10.375" style="209" customWidth="1"/>
    <col min="1548" max="1548" width="14.5" style="209" customWidth="1"/>
    <col min="1549" max="1549" width="22.5" style="209" customWidth="1"/>
    <col min="1550" max="1550" width="14.75" style="209" customWidth="1"/>
    <col min="1551" max="1551" width="17.5" style="209" customWidth="1"/>
    <col min="1552" max="1801" width="9" style="209"/>
    <col min="1802" max="1802" width="12.5" style="209" customWidth="1"/>
    <col min="1803" max="1803" width="10.375" style="209" customWidth="1"/>
    <col min="1804" max="1804" width="14.5" style="209" customWidth="1"/>
    <col min="1805" max="1805" width="22.5" style="209" customWidth="1"/>
    <col min="1806" max="1806" width="14.75" style="209" customWidth="1"/>
    <col min="1807" max="1807" width="17.5" style="209" customWidth="1"/>
    <col min="1808" max="2057" width="9" style="209"/>
    <col min="2058" max="2058" width="12.5" style="209" customWidth="1"/>
    <col min="2059" max="2059" width="10.375" style="209" customWidth="1"/>
    <col min="2060" max="2060" width="14.5" style="209" customWidth="1"/>
    <col min="2061" max="2061" width="22.5" style="209" customWidth="1"/>
    <col min="2062" max="2062" width="14.75" style="209" customWidth="1"/>
    <col min="2063" max="2063" width="17.5" style="209" customWidth="1"/>
    <col min="2064" max="2313" width="9" style="209"/>
    <col min="2314" max="2314" width="12.5" style="209" customWidth="1"/>
    <col min="2315" max="2315" width="10.375" style="209" customWidth="1"/>
    <col min="2316" max="2316" width="14.5" style="209" customWidth="1"/>
    <col min="2317" max="2317" width="22.5" style="209" customWidth="1"/>
    <col min="2318" max="2318" width="14.75" style="209" customWidth="1"/>
    <col min="2319" max="2319" width="17.5" style="209" customWidth="1"/>
    <col min="2320" max="2569" width="9" style="209"/>
    <col min="2570" max="2570" width="12.5" style="209" customWidth="1"/>
    <col min="2571" max="2571" width="10.375" style="209" customWidth="1"/>
    <col min="2572" max="2572" width="14.5" style="209" customWidth="1"/>
    <col min="2573" max="2573" width="22.5" style="209" customWidth="1"/>
    <col min="2574" max="2574" width="14.75" style="209" customWidth="1"/>
    <col min="2575" max="2575" width="17.5" style="209" customWidth="1"/>
    <col min="2576" max="2825" width="9" style="209"/>
    <col min="2826" max="2826" width="12.5" style="209" customWidth="1"/>
    <col min="2827" max="2827" width="10.375" style="209" customWidth="1"/>
    <col min="2828" max="2828" width="14.5" style="209" customWidth="1"/>
    <col min="2829" max="2829" width="22.5" style="209" customWidth="1"/>
    <col min="2830" max="2830" width="14.75" style="209" customWidth="1"/>
    <col min="2831" max="2831" width="17.5" style="209" customWidth="1"/>
    <col min="2832" max="3081" width="9" style="209"/>
    <col min="3082" max="3082" width="12.5" style="209" customWidth="1"/>
    <col min="3083" max="3083" width="10.375" style="209" customWidth="1"/>
    <col min="3084" max="3084" width="14.5" style="209" customWidth="1"/>
    <col min="3085" max="3085" width="22.5" style="209" customWidth="1"/>
    <col min="3086" max="3086" width="14.75" style="209" customWidth="1"/>
    <col min="3087" max="3087" width="17.5" style="209" customWidth="1"/>
    <col min="3088" max="3337" width="9" style="209"/>
    <col min="3338" max="3338" width="12.5" style="209" customWidth="1"/>
    <col min="3339" max="3339" width="10.375" style="209" customWidth="1"/>
    <col min="3340" max="3340" width="14.5" style="209" customWidth="1"/>
    <col min="3341" max="3341" width="22.5" style="209" customWidth="1"/>
    <col min="3342" max="3342" width="14.75" style="209" customWidth="1"/>
    <col min="3343" max="3343" width="17.5" style="209" customWidth="1"/>
    <col min="3344" max="3593" width="9" style="209"/>
    <col min="3594" max="3594" width="12.5" style="209" customWidth="1"/>
    <col min="3595" max="3595" width="10.375" style="209" customWidth="1"/>
    <col min="3596" max="3596" width="14.5" style="209" customWidth="1"/>
    <col min="3597" max="3597" width="22.5" style="209" customWidth="1"/>
    <col min="3598" max="3598" width="14.75" style="209" customWidth="1"/>
    <col min="3599" max="3599" width="17.5" style="209" customWidth="1"/>
    <col min="3600" max="3849" width="9" style="209"/>
    <col min="3850" max="3850" width="12.5" style="209" customWidth="1"/>
    <col min="3851" max="3851" width="10.375" style="209" customWidth="1"/>
    <col min="3852" max="3852" width="14.5" style="209" customWidth="1"/>
    <col min="3853" max="3853" width="22.5" style="209" customWidth="1"/>
    <col min="3854" max="3854" width="14.75" style="209" customWidth="1"/>
    <col min="3855" max="3855" width="17.5" style="209" customWidth="1"/>
    <col min="3856" max="4105" width="9" style="209"/>
    <col min="4106" max="4106" width="12.5" style="209" customWidth="1"/>
    <col min="4107" max="4107" width="10.375" style="209" customWidth="1"/>
    <col min="4108" max="4108" width="14.5" style="209" customWidth="1"/>
    <col min="4109" max="4109" width="22.5" style="209" customWidth="1"/>
    <col min="4110" max="4110" width="14.75" style="209" customWidth="1"/>
    <col min="4111" max="4111" width="17.5" style="209" customWidth="1"/>
    <col min="4112" max="4361" width="9" style="209"/>
    <col min="4362" max="4362" width="12.5" style="209" customWidth="1"/>
    <col min="4363" max="4363" width="10.375" style="209" customWidth="1"/>
    <col min="4364" max="4364" width="14.5" style="209" customWidth="1"/>
    <col min="4365" max="4365" width="22.5" style="209" customWidth="1"/>
    <col min="4366" max="4366" width="14.75" style="209" customWidth="1"/>
    <col min="4367" max="4367" width="17.5" style="209" customWidth="1"/>
    <col min="4368" max="4617" width="9" style="209"/>
    <col min="4618" max="4618" width="12.5" style="209" customWidth="1"/>
    <col min="4619" max="4619" width="10.375" style="209" customWidth="1"/>
    <col min="4620" max="4620" width="14.5" style="209" customWidth="1"/>
    <col min="4621" max="4621" width="22.5" style="209" customWidth="1"/>
    <col min="4622" max="4622" width="14.75" style="209" customWidth="1"/>
    <col min="4623" max="4623" width="17.5" style="209" customWidth="1"/>
    <col min="4624" max="4873" width="9" style="209"/>
    <col min="4874" max="4874" width="12.5" style="209" customWidth="1"/>
    <col min="4875" max="4875" width="10.375" style="209" customWidth="1"/>
    <col min="4876" max="4876" width="14.5" style="209" customWidth="1"/>
    <col min="4877" max="4877" width="22.5" style="209" customWidth="1"/>
    <col min="4878" max="4878" width="14.75" style="209" customWidth="1"/>
    <col min="4879" max="4879" width="17.5" style="209" customWidth="1"/>
    <col min="4880" max="5129" width="9" style="209"/>
    <col min="5130" max="5130" width="12.5" style="209" customWidth="1"/>
    <col min="5131" max="5131" width="10.375" style="209" customWidth="1"/>
    <col min="5132" max="5132" width="14.5" style="209" customWidth="1"/>
    <col min="5133" max="5133" width="22.5" style="209" customWidth="1"/>
    <col min="5134" max="5134" width="14.75" style="209" customWidth="1"/>
    <col min="5135" max="5135" width="17.5" style="209" customWidth="1"/>
    <col min="5136" max="5385" width="9" style="209"/>
    <col min="5386" max="5386" width="12.5" style="209" customWidth="1"/>
    <col min="5387" max="5387" width="10.375" style="209" customWidth="1"/>
    <col min="5388" max="5388" width="14.5" style="209" customWidth="1"/>
    <col min="5389" max="5389" width="22.5" style="209" customWidth="1"/>
    <col min="5390" max="5390" width="14.75" style="209" customWidth="1"/>
    <col min="5391" max="5391" width="17.5" style="209" customWidth="1"/>
    <col min="5392" max="5641" width="9" style="209"/>
    <col min="5642" max="5642" width="12.5" style="209" customWidth="1"/>
    <col min="5643" max="5643" width="10.375" style="209" customWidth="1"/>
    <col min="5644" max="5644" width="14.5" style="209" customWidth="1"/>
    <col min="5645" max="5645" width="22.5" style="209" customWidth="1"/>
    <col min="5646" max="5646" width="14.75" style="209" customWidth="1"/>
    <col min="5647" max="5647" width="17.5" style="209" customWidth="1"/>
    <col min="5648" max="5897" width="9" style="209"/>
    <col min="5898" max="5898" width="12.5" style="209" customWidth="1"/>
    <col min="5899" max="5899" width="10.375" style="209" customWidth="1"/>
    <col min="5900" max="5900" width="14.5" style="209" customWidth="1"/>
    <col min="5901" max="5901" width="22.5" style="209" customWidth="1"/>
    <col min="5902" max="5902" width="14.75" style="209" customWidth="1"/>
    <col min="5903" max="5903" width="17.5" style="209" customWidth="1"/>
    <col min="5904" max="6153" width="9" style="209"/>
    <col min="6154" max="6154" width="12.5" style="209" customWidth="1"/>
    <col min="6155" max="6155" width="10.375" style="209" customWidth="1"/>
    <col min="6156" max="6156" width="14.5" style="209" customWidth="1"/>
    <col min="6157" max="6157" width="22.5" style="209" customWidth="1"/>
    <col min="6158" max="6158" width="14.75" style="209" customWidth="1"/>
    <col min="6159" max="6159" width="17.5" style="209" customWidth="1"/>
    <col min="6160" max="6409" width="9" style="209"/>
    <col min="6410" max="6410" width="12.5" style="209" customWidth="1"/>
    <col min="6411" max="6411" width="10.375" style="209" customWidth="1"/>
    <col min="6412" max="6412" width="14.5" style="209" customWidth="1"/>
    <col min="6413" max="6413" width="22.5" style="209" customWidth="1"/>
    <col min="6414" max="6414" width="14.75" style="209" customWidth="1"/>
    <col min="6415" max="6415" width="17.5" style="209" customWidth="1"/>
    <col min="6416" max="6665" width="9" style="209"/>
    <col min="6666" max="6666" width="12.5" style="209" customWidth="1"/>
    <col min="6667" max="6667" width="10.375" style="209" customWidth="1"/>
    <col min="6668" max="6668" width="14.5" style="209" customWidth="1"/>
    <col min="6669" max="6669" width="22.5" style="209" customWidth="1"/>
    <col min="6670" max="6670" width="14.75" style="209" customWidth="1"/>
    <col min="6671" max="6671" width="17.5" style="209" customWidth="1"/>
    <col min="6672" max="6921" width="9" style="209"/>
    <col min="6922" max="6922" width="12.5" style="209" customWidth="1"/>
    <col min="6923" max="6923" width="10.375" style="209" customWidth="1"/>
    <col min="6924" max="6924" width="14.5" style="209" customWidth="1"/>
    <col min="6925" max="6925" width="22.5" style="209" customWidth="1"/>
    <col min="6926" max="6926" width="14.75" style="209" customWidth="1"/>
    <col min="6927" max="6927" width="17.5" style="209" customWidth="1"/>
    <col min="6928" max="7177" width="9" style="209"/>
    <col min="7178" max="7178" width="12.5" style="209" customWidth="1"/>
    <col min="7179" max="7179" width="10.375" style="209" customWidth="1"/>
    <col min="7180" max="7180" width="14.5" style="209" customWidth="1"/>
    <col min="7181" max="7181" width="22.5" style="209" customWidth="1"/>
    <col min="7182" max="7182" width="14.75" style="209" customWidth="1"/>
    <col min="7183" max="7183" width="17.5" style="209" customWidth="1"/>
    <col min="7184" max="7433" width="9" style="209"/>
    <col min="7434" max="7434" width="12.5" style="209" customWidth="1"/>
    <col min="7435" max="7435" width="10.375" style="209" customWidth="1"/>
    <col min="7436" max="7436" width="14.5" style="209" customWidth="1"/>
    <col min="7437" max="7437" width="22.5" style="209" customWidth="1"/>
    <col min="7438" max="7438" width="14.75" style="209" customWidth="1"/>
    <col min="7439" max="7439" width="17.5" style="209" customWidth="1"/>
    <col min="7440" max="7689" width="9" style="209"/>
    <col min="7690" max="7690" width="12.5" style="209" customWidth="1"/>
    <col min="7691" max="7691" width="10.375" style="209" customWidth="1"/>
    <col min="7692" max="7692" width="14.5" style="209" customWidth="1"/>
    <col min="7693" max="7693" width="22.5" style="209" customWidth="1"/>
    <col min="7694" max="7694" width="14.75" style="209" customWidth="1"/>
    <col min="7695" max="7695" width="17.5" style="209" customWidth="1"/>
    <col min="7696" max="7945" width="9" style="209"/>
    <col min="7946" max="7946" width="12.5" style="209" customWidth="1"/>
    <col min="7947" max="7947" width="10.375" style="209" customWidth="1"/>
    <col min="7948" max="7948" width="14.5" style="209" customWidth="1"/>
    <col min="7949" max="7949" width="22.5" style="209" customWidth="1"/>
    <col min="7950" max="7950" width="14.75" style="209" customWidth="1"/>
    <col min="7951" max="7951" width="17.5" style="209" customWidth="1"/>
    <col min="7952" max="8201" width="9" style="209"/>
    <col min="8202" max="8202" width="12.5" style="209" customWidth="1"/>
    <col min="8203" max="8203" width="10.375" style="209" customWidth="1"/>
    <col min="8204" max="8204" width="14.5" style="209" customWidth="1"/>
    <col min="8205" max="8205" width="22.5" style="209" customWidth="1"/>
    <col min="8206" max="8206" width="14.75" style="209" customWidth="1"/>
    <col min="8207" max="8207" width="17.5" style="209" customWidth="1"/>
    <col min="8208" max="8457" width="9" style="209"/>
    <col min="8458" max="8458" width="12.5" style="209" customWidth="1"/>
    <col min="8459" max="8459" width="10.375" style="209" customWidth="1"/>
    <col min="8460" max="8460" width="14.5" style="209" customWidth="1"/>
    <col min="8461" max="8461" width="22.5" style="209" customWidth="1"/>
    <col min="8462" max="8462" width="14.75" style="209" customWidth="1"/>
    <col min="8463" max="8463" width="17.5" style="209" customWidth="1"/>
    <col min="8464" max="8713" width="9" style="209"/>
    <col min="8714" max="8714" width="12.5" style="209" customWidth="1"/>
    <col min="8715" max="8715" width="10.375" style="209" customWidth="1"/>
    <col min="8716" max="8716" width="14.5" style="209" customWidth="1"/>
    <col min="8717" max="8717" width="22.5" style="209" customWidth="1"/>
    <col min="8718" max="8718" width="14.75" style="209" customWidth="1"/>
    <col min="8719" max="8719" width="17.5" style="209" customWidth="1"/>
    <col min="8720" max="8969" width="9" style="209"/>
    <col min="8970" max="8970" width="12.5" style="209" customWidth="1"/>
    <col min="8971" max="8971" width="10.375" style="209" customWidth="1"/>
    <col min="8972" max="8972" width="14.5" style="209" customWidth="1"/>
    <col min="8973" max="8973" width="22.5" style="209" customWidth="1"/>
    <col min="8974" max="8974" width="14.75" style="209" customWidth="1"/>
    <col min="8975" max="8975" width="17.5" style="209" customWidth="1"/>
    <col min="8976" max="9225" width="9" style="209"/>
    <col min="9226" max="9226" width="12.5" style="209" customWidth="1"/>
    <col min="9227" max="9227" width="10.375" style="209" customWidth="1"/>
    <col min="9228" max="9228" width="14.5" style="209" customWidth="1"/>
    <col min="9229" max="9229" width="22.5" style="209" customWidth="1"/>
    <col min="9230" max="9230" width="14.75" style="209" customWidth="1"/>
    <col min="9231" max="9231" width="17.5" style="209" customWidth="1"/>
    <col min="9232" max="9481" width="9" style="209"/>
    <col min="9482" max="9482" width="12.5" style="209" customWidth="1"/>
    <col min="9483" max="9483" width="10.375" style="209" customWidth="1"/>
    <col min="9484" max="9484" width="14.5" style="209" customWidth="1"/>
    <col min="9485" max="9485" width="22.5" style="209" customWidth="1"/>
    <col min="9486" max="9486" width="14.75" style="209" customWidth="1"/>
    <col min="9487" max="9487" width="17.5" style="209" customWidth="1"/>
    <col min="9488" max="9737" width="9" style="209"/>
    <col min="9738" max="9738" width="12.5" style="209" customWidth="1"/>
    <col min="9739" max="9739" width="10.375" style="209" customWidth="1"/>
    <col min="9740" max="9740" width="14.5" style="209" customWidth="1"/>
    <col min="9741" max="9741" width="22.5" style="209" customWidth="1"/>
    <col min="9742" max="9742" width="14.75" style="209" customWidth="1"/>
    <col min="9743" max="9743" width="17.5" style="209" customWidth="1"/>
    <col min="9744" max="9993" width="9" style="209"/>
    <col min="9994" max="9994" width="12.5" style="209" customWidth="1"/>
    <col min="9995" max="9995" width="10.375" style="209" customWidth="1"/>
    <col min="9996" max="9996" width="14.5" style="209" customWidth="1"/>
    <col min="9997" max="9997" width="22.5" style="209" customWidth="1"/>
    <col min="9998" max="9998" width="14.75" style="209" customWidth="1"/>
    <col min="9999" max="9999" width="17.5" style="209" customWidth="1"/>
    <col min="10000" max="10249" width="9" style="209"/>
    <col min="10250" max="10250" width="12.5" style="209" customWidth="1"/>
    <col min="10251" max="10251" width="10.375" style="209" customWidth="1"/>
    <col min="10252" max="10252" width="14.5" style="209" customWidth="1"/>
    <col min="10253" max="10253" width="22.5" style="209" customWidth="1"/>
    <col min="10254" max="10254" width="14.75" style="209" customWidth="1"/>
    <col min="10255" max="10255" width="17.5" style="209" customWidth="1"/>
    <col min="10256" max="10505" width="9" style="209"/>
    <col min="10506" max="10506" width="12.5" style="209" customWidth="1"/>
    <col min="10507" max="10507" width="10.375" style="209" customWidth="1"/>
    <col min="10508" max="10508" width="14.5" style="209" customWidth="1"/>
    <col min="10509" max="10509" width="22.5" style="209" customWidth="1"/>
    <col min="10510" max="10510" width="14.75" style="209" customWidth="1"/>
    <col min="10511" max="10511" width="17.5" style="209" customWidth="1"/>
    <col min="10512" max="10761" width="9" style="209"/>
    <col min="10762" max="10762" width="12.5" style="209" customWidth="1"/>
    <col min="10763" max="10763" width="10.375" style="209" customWidth="1"/>
    <col min="10764" max="10764" width="14.5" style="209" customWidth="1"/>
    <col min="10765" max="10765" width="22.5" style="209" customWidth="1"/>
    <col min="10766" max="10766" width="14.75" style="209" customWidth="1"/>
    <col min="10767" max="10767" width="17.5" style="209" customWidth="1"/>
    <col min="10768" max="11017" width="9" style="209"/>
    <col min="11018" max="11018" width="12.5" style="209" customWidth="1"/>
    <col min="11019" max="11019" width="10.375" style="209" customWidth="1"/>
    <col min="11020" max="11020" width="14.5" style="209" customWidth="1"/>
    <col min="11021" max="11021" width="22.5" style="209" customWidth="1"/>
    <col min="11022" max="11022" width="14.75" style="209" customWidth="1"/>
    <col min="11023" max="11023" width="17.5" style="209" customWidth="1"/>
    <col min="11024" max="11273" width="9" style="209"/>
    <col min="11274" max="11274" width="12.5" style="209" customWidth="1"/>
    <col min="11275" max="11275" width="10.375" style="209" customWidth="1"/>
    <col min="11276" max="11276" width="14.5" style="209" customWidth="1"/>
    <col min="11277" max="11277" width="22.5" style="209" customWidth="1"/>
    <col min="11278" max="11278" width="14.75" style="209" customWidth="1"/>
    <col min="11279" max="11279" width="17.5" style="209" customWidth="1"/>
    <col min="11280" max="11529" width="9" style="209"/>
    <col min="11530" max="11530" width="12.5" style="209" customWidth="1"/>
    <col min="11531" max="11531" width="10.375" style="209" customWidth="1"/>
    <col min="11532" max="11532" width="14.5" style="209" customWidth="1"/>
    <col min="11533" max="11533" width="22.5" style="209" customWidth="1"/>
    <col min="11534" max="11534" width="14.75" style="209" customWidth="1"/>
    <col min="11535" max="11535" width="17.5" style="209" customWidth="1"/>
    <col min="11536" max="11785" width="9" style="209"/>
    <col min="11786" max="11786" width="12.5" style="209" customWidth="1"/>
    <col min="11787" max="11787" width="10.375" style="209" customWidth="1"/>
    <col min="11788" max="11788" width="14.5" style="209" customWidth="1"/>
    <col min="11789" max="11789" width="22.5" style="209" customWidth="1"/>
    <col min="11790" max="11790" width="14.75" style="209" customWidth="1"/>
    <col min="11791" max="11791" width="17.5" style="209" customWidth="1"/>
    <col min="11792" max="12041" width="9" style="209"/>
    <col min="12042" max="12042" width="12.5" style="209" customWidth="1"/>
    <col min="12043" max="12043" width="10.375" style="209" customWidth="1"/>
    <col min="12044" max="12044" width="14.5" style="209" customWidth="1"/>
    <col min="12045" max="12045" width="22.5" style="209" customWidth="1"/>
    <col min="12046" max="12046" width="14.75" style="209" customWidth="1"/>
    <col min="12047" max="12047" width="17.5" style="209" customWidth="1"/>
    <col min="12048" max="12297" width="9" style="209"/>
    <col min="12298" max="12298" width="12.5" style="209" customWidth="1"/>
    <col min="12299" max="12299" width="10.375" style="209" customWidth="1"/>
    <col min="12300" max="12300" width="14.5" style="209" customWidth="1"/>
    <col min="12301" max="12301" width="22.5" style="209" customWidth="1"/>
    <col min="12302" max="12302" width="14.75" style="209" customWidth="1"/>
    <col min="12303" max="12303" width="17.5" style="209" customWidth="1"/>
    <col min="12304" max="12553" width="9" style="209"/>
    <col min="12554" max="12554" width="12.5" style="209" customWidth="1"/>
    <col min="12555" max="12555" width="10.375" style="209" customWidth="1"/>
    <col min="12556" max="12556" width="14.5" style="209" customWidth="1"/>
    <col min="12557" max="12557" width="22.5" style="209" customWidth="1"/>
    <col min="12558" max="12558" width="14.75" style="209" customWidth="1"/>
    <col min="12559" max="12559" width="17.5" style="209" customWidth="1"/>
    <col min="12560" max="12809" width="9" style="209"/>
    <col min="12810" max="12810" width="12.5" style="209" customWidth="1"/>
    <col min="12811" max="12811" width="10.375" style="209" customWidth="1"/>
    <col min="12812" max="12812" width="14.5" style="209" customWidth="1"/>
    <col min="12813" max="12813" width="22.5" style="209" customWidth="1"/>
    <col min="12814" max="12814" width="14.75" style="209" customWidth="1"/>
    <col min="12815" max="12815" width="17.5" style="209" customWidth="1"/>
    <col min="12816" max="13065" width="9" style="209"/>
    <col min="13066" max="13066" width="12.5" style="209" customWidth="1"/>
    <col min="13067" max="13067" width="10.375" style="209" customWidth="1"/>
    <col min="13068" max="13068" width="14.5" style="209" customWidth="1"/>
    <col min="13069" max="13069" width="22.5" style="209" customWidth="1"/>
    <col min="13070" max="13070" width="14.75" style="209" customWidth="1"/>
    <col min="13071" max="13071" width="17.5" style="209" customWidth="1"/>
    <col min="13072" max="13321" width="9" style="209"/>
    <col min="13322" max="13322" width="12.5" style="209" customWidth="1"/>
    <col min="13323" max="13323" width="10.375" style="209" customWidth="1"/>
    <col min="13324" max="13324" width="14.5" style="209" customWidth="1"/>
    <col min="13325" max="13325" width="22.5" style="209" customWidth="1"/>
    <col min="13326" max="13326" width="14.75" style="209" customWidth="1"/>
    <col min="13327" max="13327" width="17.5" style="209" customWidth="1"/>
    <col min="13328" max="13577" width="9" style="209"/>
    <col min="13578" max="13578" width="12.5" style="209" customWidth="1"/>
    <col min="13579" max="13579" width="10.375" style="209" customWidth="1"/>
    <col min="13580" max="13580" width="14.5" style="209" customWidth="1"/>
    <col min="13581" max="13581" width="22.5" style="209" customWidth="1"/>
    <col min="13582" max="13582" width="14.75" style="209" customWidth="1"/>
    <col min="13583" max="13583" width="17.5" style="209" customWidth="1"/>
    <col min="13584" max="13833" width="9" style="209"/>
    <col min="13834" max="13834" width="12.5" style="209" customWidth="1"/>
    <col min="13835" max="13835" width="10.375" style="209" customWidth="1"/>
    <col min="13836" max="13836" width="14.5" style="209" customWidth="1"/>
    <col min="13837" max="13837" width="22.5" style="209" customWidth="1"/>
    <col min="13838" max="13838" width="14.75" style="209" customWidth="1"/>
    <col min="13839" max="13839" width="17.5" style="209" customWidth="1"/>
    <col min="13840" max="14089" width="9" style="209"/>
    <col min="14090" max="14090" width="12.5" style="209" customWidth="1"/>
    <col min="14091" max="14091" width="10.375" style="209" customWidth="1"/>
    <col min="14092" max="14092" width="14.5" style="209" customWidth="1"/>
    <col min="14093" max="14093" width="22.5" style="209" customWidth="1"/>
    <col min="14094" max="14094" width="14.75" style="209" customWidth="1"/>
    <col min="14095" max="14095" width="17.5" style="209" customWidth="1"/>
    <col min="14096" max="14345" width="9" style="209"/>
    <col min="14346" max="14346" width="12.5" style="209" customWidth="1"/>
    <col min="14347" max="14347" width="10.375" style="209" customWidth="1"/>
    <col min="14348" max="14348" width="14.5" style="209" customWidth="1"/>
    <col min="14349" max="14349" width="22.5" style="209" customWidth="1"/>
    <col min="14350" max="14350" width="14.75" style="209" customWidth="1"/>
    <col min="14351" max="14351" width="17.5" style="209" customWidth="1"/>
    <col min="14352" max="14601" width="9" style="209"/>
    <col min="14602" max="14602" width="12.5" style="209" customWidth="1"/>
    <col min="14603" max="14603" width="10.375" style="209" customWidth="1"/>
    <col min="14604" max="14604" width="14.5" style="209" customWidth="1"/>
    <col min="14605" max="14605" width="22.5" style="209" customWidth="1"/>
    <col min="14606" max="14606" width="14.75" style="209" customWidth="1"/>
    <col min="14607" max="14607" width="17.5" style="209" customWidth="1"/>
    <col min="14608" max="14857" width="9" style="209"/>
    <col min="14858" max="14858" width="12.5" style="209" customWidth="1"/>
    <col min="14859" max="14859" width="10.375" style="209" customWidth="1"/>
    <col min="14860" max="14860" width="14.5" style="209" customWidth="1"/>
    <col min="14861" max="14861" width="22.5" style="209" customWidth="1"/>
    <col min="14862" max="14862" width="14.75" style="209" customWidth="1"/>
    <col min="14863" max="14863" width="17.5" style="209" customWidth="1"/>
    <col min="14864" max="15113" width="9" style="209"/>
    <col min="15114" max="15114" width="12.5" style="209" customWidth="1"/>
    <col min="15115" max="15115" width="10.375" style="209" customWidth="1"/>
    <col min="15116" max="15116" width="14.5" style="209" customWidth="1"/>
    <col min="15117" max="15117" width="22.5" style="209" customWidth="1"/>
    <col min="15118" max="15118" width="14.75" style="209" customWidth="1"/>
    <col min="15119" max="15119" width="17.5" style="209" customWidth="1"/>
    <col min="15120" max="15369" width="9" style="209"/>
    <col min="15370" max="15370" width="12.5" style="209" customWidth="1"/>
    <col min="15371" max="15371" width="10.375" style="209" customWidth="1"/>
    <col min="15372" max="15372" width="14.5" style="209" customWidth="1"/>
    <col min="15373" max="15373" width="22.5" style="209" customWidth="1"/>
    <col min="15374" max="15374" width="14.75" style="209" customWidth="1"/>
    <col min="15375" max="15375" width="17.5" style="209" customWidth="1"/>
    <col min="15376" max="15625" width="9" style="209"/>
    <col min="15626" max="15626" width="12.5" style="209" customWidth="1"/>
    <col min="15627" max="15627" width="10.375" style="209" customWidth="1"/>
    <col min="15628" max="15628" width="14.5" style="209" customWidth="1"/>
    <col min="15629" max="15629" width="22.5" style="209" customWidth="1"/>
    <col min="15630" max="15630" width="14.75" style="209" customWidth="1"/>
    <col min="15631" max="15631" width="17.5" style="209" customWidth="1"/>
    <col min="15632" max="15881" width="9" style="209"/>
    <col min="15882" max="15882" width="12.5" style="209" customWidth="1"/>
    <col min="15883" max="15883" width="10.375" style="209" customWidth="1"/>
    <col min="15884" max="15884" width="14.5" style="209" customWidth="1"/>
    <col min="15885" max="15885" width="22.5" style="209" customWidth="1"/>
    <col min="15886" max="15886" width="14.75" style="209" customWidth="1"/>
    <col min="15887" max="15887" width="17.5" style="209" customWidth="1"/>
    <col min="15888" max="16137" width="9" style="209"/>
    <col min="16138" max="16138" width="12.5" style="209" customWidth="1"/>
    <col min="16139" max="16139" width="10.375" style="209" customWidth="1"/>
    <col min="16140" max="16140" width="14.5" style="209" customWidth="1"/>
    <col min="16141" max="16141" width="22.5" style="209" customWidth="1"/>
    <col min="16142" max="16142" width="14.75" style="209" customWidth="1"/>
    <col min="16143" max="16143" width="17.5" style="209" customWidth="1"/>
    <col min="16144" max="16384" width="9" style="209"/>
  </cols>
  <sheetData>
    <row r="2" spans="1:15" ht="20.25" x14ac:dyDescent="0.15">
      <c r="A2" s="395" t="s">
        <v>347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</row>
    <row r="4" spans="1:15" x14ac:dyDescent="0.15">
      <c r="A4" s="406" t="s">
        <v>314</v>
      </c>
      <c r="B4" s="406"/>
      <c r="C4" s="406"/>
      <c r="D4" s="406"/>
      <c r="E4" s="406"/>
      <c r="F4" s="406"/>
      <c r="G4" s="406"/>
      <c r="H4" s="406"/>
      <c r="I4" s="406"/>
      <c r="J4" s="249"/>
    </row>
    <row r="5" spans="1:15" ht="24" customHeight="1" x14ac:dyDescent="0.15">
      <c r="A5" s="413" t="s">
        <v>348</v>
      </c>
      <c r="B5" s="413" t="s">
        <v>349</v>
      </c>
      <c r="C5" s="413" t="s">
        <v>350</v>
      </c>
      <c r="D5" s="413"/>
      <c r="E5" s="413"/>
      <c r="F5" s="413" t="s">
        <v>353</v>
      </c>
      <c r="G5" s="413"/>
      <c r="H5" s="413"/>
      <c r="I5" s="413" t="s">
        <v>354</v>
      </c>
      <c r="J5" s="413"/>
      <c r="K5" s="413"/>
      <c r="L5" s="413" t="s">
        <v>355</v>
      </c>
      <c r="M5" s="413"/>
      <c r="N5" s="413"/>
      <c r="O5" s="413" t="s">
        <v>102</v>
      </c>
    </row>
    <row r="6" spans="1:15" ht="24" customHeight="1" x14ac:dyDescent="0.15">
      <c r="A6" s="413"/>
      <c r="B6" s="413"/>
      <c r="C6" s="247" t="s">
        <v>351</v>
      </c>
      <c r="D6" s="247" t="s">
        <v>352</v>
      </c>
      <c r="E6" s="247" t="s">
        <v>325</v>
      </c>
      <c r="F6" s="247" t="s">
        <v>351</v>
      </c>
      <c r="G6" s="247" t="s">
        <v>352</v>
      </c>
      <c r="H6" s="247" t="s">
        <v>325</v>
      </c>
      <c r="I6" s="247" t="s">
        <v>351</v>
      </c>
      <c r="J6" s="247" t="s">
        <v>352</v>
      </c>
      <c r="K6" s="247" t="s">
        <v>325</v>
      </c>
      <c r="L6" s="247" t="s">
        <v>351</v>
      </c>
      <c r="M6" s="247" t="s">
        <v>352</v>
      </c>
      <c r="N6" s="247" t="s">
        <v>325</v>
      </c>
      <c r="O6" s="413"/>
    </row>
    <row r="7" spans="1:15" x14ac:dyDescent="0.15">
      <c r="A7" s="407" t="s">
        <v>141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</row>
    <row r="8" spans="1:15" x14ac:dyDescent="0.15">
      <c r="A8" s="394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</row>
    <row r="9" spans="1:15" x14ac:dyDescent="0.15">
      <c r="A9" s="394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</row>
    <row r="10" spans="1:15" x14ac:dyDescent="0.15">
      <c r="A10" s="394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</row>
    <row r="11" spans="1:15" x14ac:dyDescent="0.15">
      <c r="A11" s="394"/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</row>
    <row r="12" spans="1:15" x14ac:dyDescent="0.15">
      <c r="A12" s="394"/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</row>
  </sheetData>
  <mergeCells count="10">
    <mergeCell ref="A2:O2"/>
    <mergeCell ref="A4:I4"/>
    <mergeCell ref="O5:O6"/>
    <mergeCell ref="A7:O12"/>
    <mergeCell ref="C5:E5"/>
    <mergeCell ref="A5:A6"/>
    <mergeCell ref="B5:B6"/>
    <mergeCell ref="F5:H5"/>
    <mergeCell ref="I5:K5"/>
    <mergeCell ref="L5:N5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sqref="A1:G1"/>
    </sheetView>
  </sheetViews>
  <sheetFormatPr defaultRowHeight="13.5" x14ac:dyDescent="0.15"/>
  <cols>
    <col min="1" max="4" width="20.625" style="210" customWidth="1"/>
    <col min="5" max="254" width="9" style="209"/>
    <col min="255" max="255" width="12.5" style="209" customWidth="1"/>
    <col min="256" max="256" width="10.375" style="209" customWidth="1"/>
    <col min="257" max="257" width="14.5" style="209" customWidth="1"/>
    <col min="258" max="258" width="22.5" style="209" customWidth="1"/>
    <col min="259" max="259" width="14.75" style="209" customWidth="1"/>
    <col min="260" max="260" width="17.5" style="209" customWidth="1"/>
    <col min="261" max="510" width="9" style="209"/>
    <col min="511" max="511" width="12.5" style="209" customWidth="1"/>
    <col min="512" max="512" width="10.375" style="209" customWidth="1"/>
    <col min="513" max="513" width="14.5" style="209" customWidth="1"/>
    <col min="514" max="514" width="22.5" style="209" customWidth="1"/>
    <col min="515" max="515" width="14.75" style="209" customWidth="1"/>
    <col min="516" max="516" width="17.5" style="209" customWidth="1"/>
    <col min="517" max="766" width="9" style="209"/>
    <col min="767" max="767" width="12.5" style="209" customWidth="1"/>
    <col min="768" max="768" width="10.375" style="209" customWidth="1"/>
    <col min="769" max="769" width="14.5" style="209" customWidth="1"/>
    <col min="770" max="770" width="22.5" style="209" customWidth="1"/>
    <col min="771" max="771" width="14.75" style="209" customWidth="1"/>
    <col min="772" max="772" width="17.5" style="209" customWidth="1"/>
    <col min="773" max="1022" width="9" style="209"/>
    <col min="1023" max="1023" width="12.5" style="209" customWidth="1"/>
    <col min="1024" max="1024" width="10.375" style="209" customWidth="1"/>
    <col min="1025" max="1025" width="14.5" style="209" customWidth="1"/>
    <col min="1026" max="1026" width="22.5" style="209" customWidth="1"/>
    <col min="1027" max="1027" width="14.75" style="209" customWidth="1"/>
    <col min="1028" max="1028" width="17.5" style="209" customWidth="1"/>
    <col min="1029" max="1278" width="9" style="209"/>
    <col min="1279" max="1279" width="12.5" style="209" customWidth="1"/>
    <col min="1280" max="1280" width="10.375" style="209" customWidth="1"/>
    <col min="1281" max="1281" width="14.5" style="209" customWidth="1"/>
    <col min="1282" max="1282" width="22.5" style="209" customWidth="1"/>
    <col min="1283" max="1283" width="14.75" style="209" customWidth="1"/>
    <col min="1284" max="1284" width="17.5" style="209" customWidth="1"/>
    <col min="1285" max="1534" width="9" style="209"/>
    <col min="1535" max="1535" width="12.5" style="209" customWidth="1"/>
    <col min="1536" max="1536" width="10.375" style="209" customWidth="1"/>
    <col min="1537" max="1537" width="14.5" style="209" customWidth="1"/>
    <col min="1538" max="1538" width="22.5" style="209" customWidth="1"/>
    <col min="1539" max="1539" width="14.75" style="209" customWidth="1"/>
    <col min="1540" max="1540" width="17.5" style="209" customWidth="1"/>
    <col min="1541" max="1790" width="9" style="209"/>
    <col min="1791" max="1791" width="12.5" style="209" customWidth="1"/>
    <col min="1792" max="1792" width="10.375" style="209" customWidth="1"/>
    <col min="1793" max="1793" width="14.5" style="209" customWidth="1"/>
    <col min="1794" max="1794" width="22.5" style="209" customWidth="1"/>
    <col min="1795" max="1795" width="14.75" style="209" customWidth="1"/>
    <col min="1796" max="1796" width="17.5" style="209" customWidth="1"/>
    <col min="1797" max="2046" width="9" style="209"/>
    <col min="2047" max="2047" width="12.5" style="209" customWidth="1"/>
    <col min="2048" max="2048" width="10.375" style="209" customWidth="1"/>
    <col min="2049" max="2049" width="14.5" style="209" customWidth="1"/>
    <col min="2050" max="2050" width="22.5" style="209" customWidth="1"/>
    <col min="2051" max="2051" width="14.75" style="209" customWidth="1"/>
    <col min="2052" max="2052" width="17.5" style="209" customWidth="1"/>
    <col min="2053" max="2302" width="9" style="209"/>
    <col min="2303" max="2303" width="12.5" style="209" customWidth="1"/>
    <col min="2304" max="2304" width="10.375" style="209" customWidth="1"/>
    <col min="2305" max="2305" width="14.5" style="209" customWidth="1"/>
    <col min="2306" max="2306" width="22.5" style="209" customWidth="1"/>
    <col min="2307" max="2307" width="14.75" style="209" customWidth="1"/>
    <col min="2308" max="2308" width="17.5" style="209" customWidth="1"/>
    <col min="2309" max="2558" width="9" style="209"/>
    <col min="2559" max="2559" width="12.5" style="209" customWidth="1"/>
    <col min="2560" max="2560" width="10.375" style="209" customWidth="1"/>
    <col min="2561" max="2561" width="14.5" style="209" customWidth="1"/>
    <col min="2562" max="2562" width="22.5" style="209" customWidth="1"/>
    <col min="2563" max="2563" width="14.75" style="209" customWidth="1"/>
    <col min="2564" max="2564" width="17.5" style="209" customWidth="1"/>
    <col min="2565" max="2814" width="9" style="209"/>
    <col min="2815" max="2815" width="12.5" style="209" customWidth="1"/>
    <col min="2816" max="2816" width="10.375" style="209" customWidth="1"/>
    <col min="2817" max="2817" width="14.5" style="209" customWidth="1"/>
    <col min="2818" max="2818" width="22.5" style="209" customWidth="1"/>
    <col min="2819" max="2819" width="14.75" style="209" customWidth="1"/>
    <col min="2820" max="2820" width="17.5" style="209" customWidth="1"/>
    <col min="2821" max="3070" width="9" style="209"/>
    <col min="3071" max="3071" width="12.5" style="209" customWidth="1"/>
    <col min="3072" max="3072" width="10.375" style="209" customWidth="1"/>
    <col min="3073" max="3073" width="14.5" style="209" customWidth="1"/>
    <col min="3074" max="3074" width="22.5" style="209" customWidth="1"/>
    <col min="3075" max="3075" width="14.75" style="209" customWidth="1"/>
    <col min="3076" max="3076" width="17.5" style="209" customWidth="1"/>
    <col min="3077" max="3326" width="9" style="209"/>
    <col min="3327" max="3327" width="12.5" style="209" customWidth="1"/>
    <col min="3328" max="3328" width="10.375" style="209" customWidth="1"/>
    <col min="3329" max="3329" width="14.5" style="209" customWidth="1"/>
    <col min="3330" max="3330" width="22.5" style="209" customWidth="1"/>
    <col min="3331" max="3331" width="14.75" style="209" customWidth="1"/>
    <col min="3332" max="3332" width="17.5" style="209" customWidth="1"/>
    <col min="3333" max="3582" width="9" style="209"/>
    <col min="3583" max="3583" width="12.5" style="209" customWidth="1"/>
    <col min="3584" max="3584" width="10.375" style="209" customWidth="1"/>
    <col min="3585" max="3585" width="14.5" style="209" customWidth="1"/>
    <col min="3586" max="3586" width="22.5" style="209" customWidth="1"/>
    <col min="3587" max="3587" width="14.75" style="209" customWidth="1"/>
    <col min="3588" max="3588" width="17.5" style="209" customWidth="1"/>
    <col min="3589" max="3838" width="9" style="209"/>
    <col min="3839" max="3839" width="12.5" style="209" customWidth="1"/>
    <col min="3840" max="3840" width="10.375" style="209" customWidth="1"/>
    <col min="3841" max="3841" width="14.5" style="209" customWidth="1"/>
    <col min="3842" max="3842" width="22.5" style="209" customWidth="1"/>
    <col min="3843" max="3843" width="14.75" style="209" customWidth="1"/>
    <col min="3844" max="3844" width="17.5" style="209" customWidth="1"/>
    <col min="3845" max="4094" width="9" style="209"/>
    <col min="4095" max="4095" width="12.5" style="209" customWidth="1"/>
    <col min="4096" max="4096" width="10.375" style="209" customWidth="1"/>
    <col min="4097" max="4097" width="14.5" style="209" customWidth="1"/>
    <col min="4098" max="4098" width="22.5" style="209" customWidth="1"/>
    <col min="4099" max="4099" width="14.75" style="209" customWidth="1"/>
    <col min="4100" max="4100" width="17.5" style="209" customWidth="1"/>
    <col min="4101" max="4350" width="9" style="209"/>
    <col min="4351" max="4351" width="12.5" style="209" customWidth="1"/>
    <col min="4352" max="4352" width="10.375" style="209" customWidth="1"/>
    <col min="4353" max="4353" width="14.5" style="209" customWidth="1"/>
    <col min="4354" max="4354" width="22.5" style="209" customWidth="1"/>
    <col min="4355" max="4355" width="14.75" style="209" customWidth="1"/>
    <col min="4356" max="4356" width="17.5" style="209" customWidth="1"/>
    <col min="4357" max="4606" width="9" style="209"/>
    <col min="4607" max="4607" width="12.5" style="209" customWidth="1"/>
    <col min="4608" max="4608" width="10.375" style="209" customWidth="1"/>
    <col min="4609" max="4609" width="14.5" style="209" customWidth="1"/>
    <col min="4610" max="4610" width="22.5" style="209" customWidth="1"/>
    <col min="4611" max="4611" width="14.75" style="209" customWidth="1"/>
    <col min="4612" max="4612" width="17.5" style="209" customWidth="1"/>
    <col min="4613" max="4862" width="9" style="209"/>
    <col min="4863" max="4863" width="12.5" style="209" customWidth="1"/>
    <col min="4864" max="4864" width="10.375" style="209" customWidth="1"/>
    <col min="4865" max="4865" width="14.5" style="209" customWidth="1"/>
    <col min="4866" max="4866" width="22.5" style="209" customWidth="1"/>
    <col min="4867" max="4867" width="14.75" style="209" customWidth="1"/>
    <col min="4868" max="4868" width="17.5" style="209" customWidth="1"/>
    <col min="4869" max="5118" width="9" style="209"/>
    <col min="5119" max="5119" width="12.5" style="209" customWidth="1"/>
    <col min="5120" max="5120" width="10.375" style="209" customWidth="1"/>
    <col min="5121" max="5121" width="14.5" style="209" customWidth="1"/>
    <col min="5122" max="5122" width="22.5" style="209" customWidth="1"/>
    <col min="5123" max="5123" width="14.75" style="209" customWidth="1"/>
    <col min="5124" max="5124" width="17.5" style="209" customWidth="1"/>
    <col min="5125" max="5374" width="9" style="209"/>
    <col min="5375" max="5375" width="12.5" style="209" customWidth="1"/>
    <col min="5376" max="5376" width="10.375" style="209" customWidth="1"/>
    <col min="5377" max="5377" width="14.5" style="209" customWidth="1"/>
    <col min="5378" max="5378" width="22.5" style="209" customWidth="1"/>
    <col min="5379" max="5379" width="14.75" style="209" customWidth="1"/>
    <col min="5380" max="5380" width="17.5" style="209" customWidth="1"/>
    <col min="5381" max="5630" width="9" style="209"/>
    <col min="5631" max="5631" width="12.5" style="209" customWidth="1"/>
    <col min="5632" max="5632" width="10.375" style="209" customWidth="1"/>
    <col min="5633" max="5633" width="14.5" style="209" customWidth="1"/>
    <col min="5634" max="5634" width="22.5" style="209" customWidth="1"/>
    <col min="5635" max="5635" width="14.75" style="209" customWidth="1"/>
    <col min="5636" max="5636" width="17.5" style="209" customWidth="1"/>
    <col min="5637" max="5886" width="9" style="209"/>
    <col min="5887" max="5887" width="12.5" style="209" customWidth="1"/>
    <col min="5888" max="5888" width="10.375" style="209" customWidth="1"/>
    <col min="5889" max="5889" width="14.5" style="209" customWidth="1"/>
    <col min="5890" max="5890" width="22.5" style="209" customWidth="1"/>
    <col min="5891" max="5891" width="14.75" style="209" customWidth="1"/>
    <col min="5892" max="5892" width="17.5" style="209" customWidth="1"/>
    <col min="5893" max="6142" width="9" style="209"/>
    <col min="6143" max="6143" width="12.5" style="209" customWidth="1"/>
    <col min="6144" max="6144" width="10.375" style="209" customWidth="1"/>
    <col min="6145" max="6145" width="14.5" style="209" customWidth="1"/>
    <col min="6146" max="6146" width="22.5" style="209" customWidth="1"/>
    <col min="6147" max="6147" width="14.75" style="209" customWidth="1"/>
    <col min="6148" max="6148" width="17.5" style="209" customWidth="1"/>
    <col min="6149" max="6398" width="9" style="209"/>
    <col min="6399" max="6399" width="12.5" style="209" customWidth="1"/>
    <col min="6400" max="6400" width="10.375" style="209" customWidth="1"/>
    <col min="6401" max="6401" width="14.5" style="209" customWidth="1"/>
    <col min="6402" max="6402" width="22.5" style="209" customWidth="1"/>
    <col min="6403" max="6403" width="14.75" style="209" customWidth="1"/>
    <col min="6404" max="6404" width="17.5" style="209" customWidth="1"/>
    <col min="6405" max="6654" width="9" style="209"/>
    <col min="6655" max="6655" width="12.5" style="209" customWidth="1"/>
    <col min="6656" max="6656" width="10.375" style="209" customWidth="1"/>
    <col min="6657" max="6657" width="14.5" style="209" customWidth="1"/>
    <col min="6658" max="6658" width="22.5" style="209" customWidth="1"/>
    <col min="6659" max="6659" width="14.75" style="209" customWidth="1"/>
    <col min="6660" max="6660" width="17.5" style="209" customWidth="1"/>
    <col min="6661" max="6910" width="9" style="209"/>
    <col min="6911" max="6911" width="12.5" style="209" customWidth="1"/>
    <col min="6912" max="6912" width="10.375" style="209" customWidth="1"/>
    <col min="6913" max="6913" width="14.5" style="209" customWidth="1"/>
    <col min="6914" max="6914" width="22.5" style="209" customWidth="1"/>
    <col min="6915" max="6915" width="14.75" style="209" customWidth="1"/>
    <col min="6916" max="6916" width="17.5" style="209" customWidth="1"/>
    <col min="6917" max="7166" width="9" style="209"/>
    <col min="7167" max="7167" width="12.5" style="209" customWidth="1"/>
    <col min="7168" max="7168" width="10.375" style="209" customWidth="1"/>
    <col min="7169" max="7169" width="14.5" style="209" customWidth="1"/>
    <col min="7170" max="7170" width="22.5" style="209" customWidth="1"/>
    <col min="7171" max="7171" width="14.75" style="209" customWidth="1"/>
    <col min="7172" max="7172" width="17.5" style="209" customWidth="1"/>
    <col min="7173" max="7422" width="9" style="209"/>
    <col min="7423" max="7423" width="12.5" style="209" customWidth="1"/>
    <col min="7424" max="7424" width="10.375" style="209" customWidth="1"/>
    <col min="7425" max="7425" width="14.5" style="209" customWidth="1"/>
    <col min="7426" max="7426" width="22.5" style="209" customWidth="1"/>
    <col min="7427" max="7427" width="14.75" style="209" customWidth="1"/>
    <col min="7428" max="7428" width="17.5" style="209" customWidth="1"/>
    <col min="7429" max="7678" width="9" style="209"/>
    <col min="7679" max="7679" width="12.5" style="209" customWidth="1"/>
    <col min="7680" max="7680" width="10.375" style="209" customWidth="1"/>
    <col min="7681" max="7681" width="14.5" style="209" customWidth="1"/>
    <col min="7682" max="7682" width="22.5" style="209" customWidth="1"/>
    <col min="7683" max="7683" width="14.75" style="209" customWidth="1"/>
    <col min="7684" max="7684" width="17.5" style="209" customWidth="1"/>
    <col min="7685" max="7934" width="9" style="209"/>
    <col min="7935" max="7935" width="12.5" style="209" customWidth="1"/>
    <col min="7936" max="7936" width="10.375" style="209" customWidth="1"/>
    <col min="7937" max="7937" width="14.5" style="209" customWidth="1"/>
    <col min="7938" max="7938" width="22.5" style="209" customWidth="1"/>
    <col min="7939" max="7939" width="14.75" style="209" customWidth="1"/>
    <col min="7940" max="7940" width="17.5" style="209" customWidth="1"/>
    <col min="7941" max="8190" width="9" style="209"/>
    <col min="8191" max="8191" width="12.5" style="209" customWidth="1"/>
    <col min="8192" max="8192" width="10.375" style="209" customWidth="1"/>
    <col min="8193" max="8193" width="14.5" style="209" customWidth="1"/>
    <col min="8194" max="8194" width="22.5" style="209" customWidth="1"/>
    <col min="8195" max="8195" width="14.75" style="209" customWidth="1"/>
    <col min="8196" max="8196" width="17.5" style="209" customWidth="1"/>
    <col min="8197" max="8446" width="9" style="209"/>
    <col min="8447" max="8447" width="12.5" style="209" customWidth="1"/>
    <col min="8448" max="8448" width="10.375" style="209" customWidth="1"/>
    <col min="8449" max="8449" width="14.5" style="209" customWidth="1"/>
    <col min="8450" max="8450" width="22.5" style="209" customWidth="1"/>
    <col min="8451" max="8451" width="14.75" style="209" customWidth="1"/>
    <col min="8452" max="8452" width="17.5" style="209" customWidth="1"/>
    <col min="8453" max="8702" width="9" style="209"/>
    <col min="8703" max="8703" width="12.5" style="209" customWidth="1"/>
    <col min="8704" max="8704" width="10.375" style="209" customWidth="1"/>
    <col min="8705" max="8705" width="14.5" style="209" customWidth="1"/>
    <col min="8706" max="8706" width="22.5" style="209" customWidth="1"/>
    <col min="8707" max="8707" width="14.75" style="209" customWidth="1"/>
    <col min="8708" max="8708" width="17.5" style="209" customWidth="1"/>
    <col min="8709" max="8958" width="9" style="209"/>
    <col min="8959" max="8959" width="12.5" style="209" customWidth="1"/>
    <col min="8960" max="8960" width="10.375" style="209" customWidth="1"/>
    <col min="8961" max="8961" width="14.5" style="209" customWidth="1"/>
    <col min="8962" max="8962" width="22.5" style="209" customWidth="1"/>
    <col min="8963" max="8963" width="14.75" style="209" customWidth="1"/>
    <col min="8964" max="8964" width="17.5" style="209" customWidth="1"/>
    <col min="8965" max="9214" width="9" style="209"/>
    <col min="9215" max="9215" width="12.5" style="209" customWidth="1"/>
    <col min="9216" max="9216" width="10.375" style="209" customWidth="1"/>
    <col min="9217" max="9217" width="14.5" style="209" customWidth="1"/>
    <col min="9218" max="9218" width="22.5" style="209" customWidth="1"/>
    <col min="9219" max="9219" width="14.75" style="209" customWidth="1"/>
    <col min="9220" max="9220" width="17.5" style="209" customWidth="1"/>
    <col min="9221" max="9470" width="9" style="209"/>
    <col min="9471" max="9471" width="12.5" style="209" customWidth="1"/>
    <col min="9472" max="9472" width="10.375" style="209" customWidth="1"/>
    <col min="9473" max="9473" width="14.5" style="209" customWidth="1"/>
    <col min="9474" max="9474" width="22.5" style="209" customWidth="1"/>
    <col min="9475" max="9475" width="14.75" style="209" customWidth="1"/>
    <col min="9476" max="9476" width="17.5" style="209" customWidth="1"/>
    <col min="9477" max="9726" width="9" style="209"/>
    <col min="9727" max="9727" width="12.5" style="209" customWidth="1"/>
    <col min="9728" max="9728" width="10.375" style="209" customWidth="1"/>
    <col min="9729" max="9729" width="14.5" style="209" customWidth="1"/>
    <col min="9730" max="9730" width="22.5" style="209" customWidth="1"/>
    <col min="9731" max="9731" width="14.75" style="209" customWidth="1"/>
    <col min="9732" max="9732" width="17.5" style="209" customWidth="1"/>
    <col min="9733" max="9982" width="9" style="209"/>
    <col min="9983" max="9983" width="12.5" style="209" customWidth="1"/>
    <col min="9984" max="9984" width="10.375" style="209" customWidth="1"/>
    <col min="9985" max="9985" width="14.5" style="209" customWidth="1"/>
    <col min="9986" max="9986" width="22.5" style="209" customWidth="1"/>
    <col min="9987" max="9987" width="14.75" style="209" customWidth="1"/>
    <col min="9988" max="9988" width="17.5" style="209" customWidth="1"/>
    <col min="9989" max="10238" width="9" style="209"/>
    <col min="10239" max="10239" width="12.5" style="209" customWidth="1"/>
    <col min="10240" max="10240" width="10.375" style="209" customWidth="1"/>
    <col min="10241" max="10241" width="14.5" style="209" customWidth="1"/>
    <col min="10242" max="10242" width="22.5" style="209" customWidth="1"/>
    <col min="10243" max="10243" width="14.75" style="209" customWidth="1"/>
    <col min="10244" max="10244" width="17.5" style="209" customWidth="1"/>
    <col min="10245" max="10494" width="9" style="209"/>
    <col min="10495" max="10495" width="12.5" style="209" customWidth="1"/>
    <col min="10496" max="10496" width="10.375" style="209" customWidth="1"/>
    <col min="10497" max="10497" width="14.5" style="209" customWidth="1"/>
    <col min="10498" max="10498" width="22.5" style="209" customWidth="1"/>
    <col min="10499" max="10499" width="14.75" style="209" customWidth="1"/>
    <col min="10500" max="10500" width="17.5" style="209" customWidth="1"/>
    <col min="10501" max="10750" width="9" style="209"/>
    <col min="10751" max="10751" width="12.5" style="209" customWidth="1"/>
    <col min="10752" max="10752" width="10.375" style="209" customWidth="1"/>
    <col min="10753" max="10753" width="14.5" style="209" customWidth="1"/>
    <col min="10754" max="10754" width="22.5" style="209" customWidth="1"/>
    <col min="10755" max="10755" width="14.75" style="209" customWidth="1"/>
    <col min="10756" max="10756" width="17.5" style="209" customWidth="1"/>
    <col min="10757" max="11006" width="9" style="209"/>
    <col min="11007" max="11007" width="12.5" style="209" customWidth="1"/>
    <col min="11008" max="11008" width="10.375" style="209" customWidth="1"/>
    <col min="11009" max="11009" width="14.5" style="209" customWidth="1"/>
    <col min="11010" max="11010" width="22.5" style="209" customWidth="1"/>
    <col min="11011" max="11011" width="14.75" style="209" customWidth="1"/>
    <col min="11012" max="11012" width="17.5" style="209" customWidth="1"/>
    <col min="11013" max="11262" width="9" style="209"/>
    <col min="11263" max="11263" width="12.5" style="209" customWidth="1"/>
    <col min="11264" max="11264" width="10.375" style="209" customWidth="1"/>
    <col min="11265" max="11265" width="14.5" style="209" customWidth="1"/>
    <col min="11266" max="11266" width="22.5" style="209" customWidth="1"/>
    <col min="11267" max="11267" width="14.75" style="209" customWidth="1"/>
    <col min="11268" max="11268" width="17.5" style="209" customWidth="1"/>
    <col min="11269" max="11518" width="9" style="209"/>
    <col min="11519" max="11519" width="12.5" style="209" customWidth="1"/>
    <col min="11520" max="11520" width="10.375" style="209" customWidth="1"/>
    <col min="11521" max="11521" width="14.5" style="209" customWidth="1"/>
    <col min="11522" max="11522" width="22.5" style="209" customWidth="1"/>
    <col min="11523" max="11523" width="14.75" style="209" customWidth="1"/>
    <col min="11524" max="11524" width="17.5" style="209" customWidth="1"/>
    <col min="11525" max="11774" width="9" style="209"/>
    <col min="11775" max="11775" width="12.5" style="209" customWidth="1"/>
    <col min="11776" max="11776" width="10.375" style="209" customWidth="1"/>
    <col min="11777" max="11777" width="14.5" style="209" customWidth="1"/>
    <col min="11778" max="11778" width="22.5" style="209" customWidth="1"/>
    <col min="11779" max="11779" width="14.75" style="209" customWidth="1"/>
    <col min="11780" max="11780" width="17.5" style="209" customWidth="1"/>
    <col min="11781" max="12030" width="9" style="209"/>
    <col min="12031" max="12031" width="12.5" style="209" customWidth="1"/>
    <col min="12032" max="12032" width="10.375" style="209" customWidth="1"/>
    <col min="12033" max="12033" width="14.5" style="209" customWidth="1"/>
    <col min="12034" max="12034" width="22.5" style="209" customWidth="1"/>
    <col min="12035" max="12035" width="14.75" style="209" customWidth="1"/>
    <col min="12036" max="12036" width="17.5" style="209" customWidth="1"/>
    <col min="12037" max="12286" width="9" style="209"/>
    <col min="12287" max="12287" width="12.5" style="209" customWidth="1"/>
    <col min="12288" max="12288" width="10.375" style="209" customWidth="1"/>
    <col min="12289" max="12289" width="14.5" style="209" customWidth="1"/>
    <col min="12290" max="12290" width="22.5" style="209" customWidth="1"/>
    <col min="12291" max="12291" width="14.75" style="209" customWidth="1"/>
    <col min="12292" max="12292" width="17.5" style="209" customWidth="1"/>
    <col min="12293" max="12542" width="9" style="209"/>
    <col min="12543" max="12543" width="12.5" style="209" customWidth="1"/>
    <col min="12544" max="12544" width="10.375" style="209" customWidth="1"/>
    <col min="12545" max="12545" width="14.5" style="209" customWidth="1"/>
    <col min="12546" max="12546" width="22.5" style="209" customWidth="1"/>
    <col min="12547" max="12547" width="14.75" style="209" customWidth="1"/>
    <col min="12548" max="12548" width="17.5" style="209" customWidth="1"/>
    <col min="12549" max="12798" width="9" style="209"/>
    <col min="12799" max="12799" width="12.5" style="209" customWidth="1"/>
    <col min="12800" max="12800" width="10.375" style="209" customWidth="1"/>
    <col min="12801" max="12801" width="14.5" style="209" customWidth="1"/>
    <col min="12802" max="12802" width="22.5" style="209" customWidth="1"/>
    <col min="12803" max="12803" width="14.75" style="209" customWidth="1"/>
    <col min="12804" max="12804" width="17.5" style="209" customWidth="1"/>
    <col min="12805" max="13054" width="9" style="209"/>
    <col min="13055" max="13055" width="12.5" style="209" customWidth="1"/>
    <col min="13056" max="13056" width="10.375" style="209" customWidth="1"/>
    <col min="13057" max="13057" width="14.5" style="209" customWidth="1"/>
    <col min="13058" max="13058" width="22.5" style="209" customWidth="1"/>
    <col min="13059" max="13059" width="14.75" style="209" customWidth="1"/>
    <col min="13060" max="13060" width="17.5" style="209" customWidth="1"/>
    <col min="13061" max="13310" width="9" style="209"/>
    <col min="13311" max="13311" width="12.5" style="209" customWidth="1"/>
    <col min="13312" max="13312" width="10.375" style="209" customWidth="1"/>
    <col min="13313" max="13313" width="14.5" style="209" customWidth="1"/>
    <col min="13314" max="13314" width="22.5" style="209" customWidth="1"/>
    <col min="13315" max="13315" width="14.75" style="209" customWidth="1"/>
    <col min="13316" max="13316" width="17.5" style="209" customWidth="1"/>
    <col min="13317" max="13566" width="9" style="209"/>
    <col min="13567" max="13567" width="12.5" style="209" customWidth="1"/>
    <col min="13568" max="13568" width="10.375" style="209" customWidth="1"/>
    <col min="13569" max="13569" width="14.5" style="209" customWidth="1"/>
    <col min="13570" max="13570" width="22.5" style="209" customWidth="1"/>
    <col min="13571" max="13571" width="14.75" style="209" customWidth="1"/>
    <col min="13572" max="13572" width="17.5" style="209" customWidth="1"/>
    <col min="13573" max="13822" width="9" style="209"/>
    <col min="13823" max="13823" width="12.5" style="209" customWidth="1"/>
    <col min="13824" max="13824" width="10.375" style="209" customWidth="1"/>
    <col min="13825" max="13825" width="14.5" style="209" customWidth="1"/>
    <col min="13826" max="13826" width="22.5" style="209" customWidth="1"/>
    <col min="13827" max="13827" width="14.75" style="209" customWidth="1"/>
    <col min="13828" max="13828" width="17.5" style="209" customWidth="1"/>
    <col min="13829" max="14078" width="9" style="209"/>
    <col min="14079" max="14079" width="12.5" style="209" customWidth="1"/>
    <col min="14080" max="14080" width="10.375" style="209" customWidth="1"/>
    <col min="14081" max="14081" width="14.5" style="209" customWidth="1"/>
    <col min="14082" max="14082" width="22.5" style="209" customWidth="1"/>
    <col min="14083" max="14083" width="14.75" style="209" customWidth="1"/>
    <col min="14084" max="14084" width="17.5" style="209" customWidth="1"/>
    <col min="14085" max="14334" width="9" style="209"/>
    <col min="14335" max="14335" width="12.5" style="209" customWidth="1"/>
    <col min="14336" max="14336" width="10.375" style="209" customWidth="1"/>
    <col min="14337" max="14337" width="14.5" style="209" customWidth="1"/>
    <col min="14338" max="14338" width="22.5" style="209" customWidth="1"/>
    <col min="14339" max="14339" width="14.75" style="209" customWidth="1"/>
    <col min="14340" max="14340" width="17.5" style="209" customWidth="1"/>
    <col min="14341" max="14590" width="9" style="209"/>
    <col min="14591" max="14591" width="12.5" style="209" customWidth="1"/>
    <col min="14592" max="14592" width="10.375" style="209" customWidth="1"/>
    <col min="14593" max="14593" width="14.5" style="209" customWidth="1"/>
    <col min="14594" max="14594" width="22.5" style="209" customWidth="1"/>
    <col min="14595" max="14595" width="14.75" style="209" customWidth="1"/>
    <col min="14596" max="14596" width="17.5" style="209" customWidth="1"/>
    <col min="14597" max="14846" width="9" style="209"/>
    <col min="14847" max="14847" width="12.5" style="209" customWidth="1"/>
    <col min="14848" max="14848" width="10.375" style="209" customWidth="1"/>
    <col min="14849" max="14849" width="14.5" style="209" customWidth="1"/>
    <col min="14850" max="14850" width="22.5" style="209" customWidth="1"/>
    <col min="14851" max="14851" width="14.75" style="209" customWidth="1"/>
    <col min="14852" max="14852" width="17.5" style="209" customWidth="1"/>
    <col min="14853" max="15102" width="9" style="209"/>
    <col min="15103" max="15103" width="12.5" style="209" customWidth="1"/>
    <col min="15104" max="15104" width="10.375" style="209" customWidth="1"/>
    <col min="15105" max="15105" width="14.5" style="209" customWidth="1"/>
    <col min="15106" max="15106" width="22.5" style="209" customWidth="1"/>
    <col min="15107" max="15107" width="14.75" style="209" customWidth="1"/>
    <col min="15108" max="15108" width="17.5" style="209" customWidth="1"/>
    <col min="15109" max="15358" width="9" style="209"/>
    <col min="15359" max="15359" width="12.5" style="209" customWidth="1"/>
    <col min="15360" max="15360" width="10.375" style="209" customWidth="1"/>
    <col min="15361" max="15361" width="14.5" style="209" customWidth="1"/>
    <col min="15362" max="15362" width="22.5" style="209" customWidth="1"/>
    <col min="15363" max="15363" width="14.75" style="209" customWidth="1"/>
    <col min="15364" max="15364" width="17.5" style="209" customWidth="1"/>
    <col min="15365" max="15614" width="9" style="209"/>
    <col min="15615" max="15615" width="12.5" style="209" customWidth="1"/>
    <col min="15616" max="15616" width="10.375" style="209" customWidth="1"/>
    <col min="15617" max="15617" width="14.5" style="209" customWidth="1"/>
    <col min="15618" max="15618" width="22.5" style="209" customWidth="1"/>
    <col min="15619" max="15619" width="14.75" style="209" customWidth="1"/>
    <col min="15620" max="15620" width="17.5" style="209" customWidth="1"/>
    <col min="15621" max="15870" width="9" style="209"/>
    <col min="15871" max="15871" width="12.5" style="209" customWidth="1"/>
    <col min="15872" max="15872" width="10.375" style="209" customWidth="1"/>
    <col min="15873" max="15873" width="14.5" style="209" customWidth="1"/>
    <col min="15874" max="15874" width="22.5" style="209" customWidth="1"/>
    <col min="15875" max="15875" width="14.75" style="209" customWidth="1"/>
    <col min="15876" max="15876" width="17.5" style="209" customWidth="1"/>
    <col min="15877" max="16126" width="9" style="209"/>
    <col min="16127" max="16127" width="12.5" style="209" customWidth="1"/>
    <col min="16128" max="16128" width="10.375" style="209" customWidth="1"/>
    <col min="16129" max="16129" width="14.5" style="209" customWidth="1"/>
    <col min="16130" max="16130" width="22.5" style="209" customWidth="1"/>
    <col min="16131" max="16131" width="14.75" style="209" customWidth="1"/>
    <col min="16132" max="16132" width="17.5" style="209" customWidth="1"/>
    <col min="16133" max="16384" width="9" style="209"/>
  </cols>
  <sheetData>
    <row r="2" spans="1:4" ht="20.25" x14ac:dyDescent="0.15">
      <c r="A2" s="395" t="s">
        <v>358</v>
      </c>
      <c r="B2" s="395"/>
      <c r="C2" s="395"/>
      <c r="D2" s="395"/>
    </row>
    <row r="4" spans="1:4" x14ac:dyDescent="0.15">
      <c r="A4" s="406" t="s">
        <v>314</v>
      </c>
      <c r="B4" s="406"/>
      <c r="C4" s="249"/>
    </row>
    <row r="5" spans="1:4" ht="24" customHeight="1" x14ac:dyDescent="0.15">
      <c r="A5" s="247" t="s">
        <v>356</v>
      </c>
      <c r="B5" s="247" t="s">
        <v>357</v>
      </c>
      <c r="C5" s="247" t="s">
        <v>325</v>
      </c>
      <c r="D5" s="247" t="s">
        <v>336</v>
      </c>
    </row>
    <row r="6" spans="1:4" x14ac:dyDescent="0.15">
      <c r="A6" s="407" t="s">
        <v>141</v>
      </c>
      <c r="B6" s="407"/>
      <c r="C6" s="407"/>
      <c r="D6" s="407"/>
    </row>
    <row r="7" spans="1:4" x14ac:dyDescent="0.15">
      <c r="A7" s="394"/>
      <c r="B7" s="394"/>
      <c r="C7" s="394"/>
      <c r="D7" s="394"/>
    </row>
    <row r="8" spans="1:4" x14ac:dyDescent="0.15">
      <c r="A8" s="394"/>
      <c r="B8" s="394"/>
      <c r="C8" s="394"/>
      <c r="D8" s="394"/>
    </row>
    <row r="9" spans="1:4" x14ac:dyDescent="0.15">
      <c r="A9" s="394"/>
      <c r="B9" s="394"/>
      <c r="C9" s="394"/>
      <c r="D9" s="394"/>
    </row>
    <row r="10" spans="1:4" x14ac:dyDescent="0.15">
      <c r="A10" s="394"/>
      <c r="B10" s="394"/>
      <c r="C10" s="394"/>
      <c r="D10" s="394"/>
    </row>
    <row r="11" spans="1:4" x14ac:dyDescent="0.15">
      <c r="A11" s="394"/>
      <c r="B11" s="394"/>
      <c r="C11" s="394"/>
      <c r="D11" s="394"/>
    </row>
  </sheetData>
  <mergeCells count="3">
    <mergeCell ref="A6:D11"/>
    <mergeCell ref="A2:D2"/>
    <mergeCell ref="A4:B4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sqref="A1:G1"/>
    </sheetView>
  </sheetViews>
  <sheetFormatPr defaultRowHeight="13.5" x14ac:dyDescent="0.15"/>
  <cols>
    <col min="1" max="6" width="20.625" style="210" customWidth="1"/>
    <col min="7" max="256" width="9" style="209"/>
    <col min="257" max="257" width="12.5" style="209" customWidth="1"/>
    <col min="258" max="258" width="10.375" style="209" customWidth="1"/>
    <col min="259" max="259" width="14.5" style="209" customWidth="1"/>
    <col min="260" max="260" width="22.5" style="209" customWidth="1"/>
    <col min="261" max="261" width="14.75" style="209" customWidth="1"/>
    <col min="262" max="262" width="17.5" style="209" customWidth="1"/>
    <col min="263" max="512" width="9" style="209"/>
    <col min="513" max="513" width="12.5" style="209" customWidth="1"/>
    <col min="514" max="514" width="10.375" style="209" customWidth="1"/>
    <col min="515" max="515" width="14.5" style="209" customWidth="1"/>
    <col min="516" max="516" width="22.5" style="209" customWidth="1"/>
    <col min="517" max="517" width="14.75" style="209" customWidth="1"/>
    <col min="518" max="518" width="17.5" style="209" customWidth="1"/>
    <col min="519" max="768" width="9" style="209"/>
    <col min="769" max="769" width="12.5" style="209" customWidth="1"/>
    <col min="770" max="770" width="10.375" style="209" customWidth="1"/>
    <col min="771" max="771" width="14.5" style="209" customWidth="1"/>
    <col min="772" max="772" width="22.5" style="209" customWidth="1"/>
    <col min="773" max="773" width="14.75" style="209" customWidth="1"/>
    <col min="774" max="774" width="17.5" style="209" customWidth="1"/>
    <col min="775" max="1024" width="9" style="209"/>
    <col min="1025" max="1025" width="12.5" style="209" customWidth="1"/>
    <col min="1026" max="1026" width="10.375" style="209" customWidth="1"/>
    <col min="1027" max="1027" width="14.5" style="209" customWidth="1"/>
    <col min="1028" max="1028" width="22.5" style="209" customWidth="1"/>
    <col min="1029" max="1029" width="14.75" style="209" customWidth="1"/>
    <col min="1030" max="1030" width="17.5" style="209" customWidth="1"/>
    <col min="1031" max="1280" width="9" style="209"/>
    <col min="1281" max="1281" width="12.5" style="209" customWidth="1"/>
    <col min="1282" max="1282" width="10.375" style="209" customWidth="1"/>
    <col min="1283" max="1283" width="14.5" style="209" customWidth="1"/>
    <col min="1284" max="1284" width="22.5" style="209" customWidth="1"/>
    <col min="1285" max="1285" width="14.75" style="209" customWidth="1"/>
    <col min="1286" max="1286" width="17.5" style="209" customWidth="1"/>
    <col min="1287" max="1536" width="9" style="209"/>
    <col min="1537" max="1537" width="12.5" style="209" customWidth="1"/>
    <col min="1538" max="1538" width="10.375" style="209" customWidth="1"/>
    <col min="1539" max="1539" width="14.5" style="209" customWidth="1"/>
    <col min="1540" max="1540" width="22.5" style="209" customWidth="1"/>
    <col min="1541" max="1541" width="14.75" style="209" customWidth="1"/>
    <col min="1542" max="1542" width="17.5" style="209" customWidth="1"/>
    <col min="1543" max="1792" width="9" style="209"/>
    <col min="1793" max="1793" width="12.5" style="209" customWidth="1"/>
    <col min="1794" max="1794" width="10.375" style="209" customWidth="1"/>
    <col min="1795" max="1795" width="14.5" style="209" customWidth="1"/>
    <col min="1796" max="1796" width="22.5" style="209" customWidth="1"/>
    <col min="1797" max="1797" width="14.75" style="209" customWidth="1"/>
    <col min="1798" max="1798" width="17.5" style="209" customWidth="1"/>
    <col min="1799" max="2048" width="9" style="209"/>
    <col min="2049" max="2049" width="12.5" style="209" customWidth="1"/>
    <col min="2050" max="2050" width="10.375" style="209" customWidth="1"/>
    <col min="2051" max="2051" width="14.5" style="209" customWidth="1"/>
    <col min="2052" max="2052" width="22.5" style="209" customWidth="1"/>
    <col min="2053" max="2053" width="14.75" style="209" customWidth="1"/>
    <col min="2054" max="2054" width="17.5" style="209" customWidth="1"/>
    <col min="2055" max="2304" width="9" style="209"/>
    <col min="2305" max="2305" width="12.5" style="209" customWidth="1"/>
    <col min="2306" max="2306" width="10.375" style="209" customWidth="1"/>
    <col min="2307" max="2307" width="14.5" style="209" customWidth="1"/>
    <col min="2308" max="2308" width="22.5" style="209" customWidth="1"/>
    <col min="2309" max="2309" width="14.75" style="209" customWidth="1"/>
    <col min="2310" max="2310" width="17.5" style="209" customWidth="1"/>
    <col min="2311" max="2560" width="9" style="209"/>
    <col min="2561" max="2561" width="12.5" style="209" customWidth="1"/>
    <col min="2562" max="2562" width="10.375" style="209" customWidth="1"/>
    <col min="2563" max="2563" width="14.5" style="209" customWidth="1"/>
    <col min="2564" max="2564" width="22.5" style="209" customWidth="1"/>
    <col min="2565" max="2565" width="14.75" style="209" customWidth="1"/>
    <col min="2566" max="2566" width="17.5" style="209" customWidth="1"/>
    <col min="2567" max="2816" width="9" style="209"/>
    <col min="2817" max="2817" width="12.5" style="209" customWidth="1"/>
    <col min="2818" max="2818" width="10.375" style="209" customWidth="1"/>
    <col min="2819" max="2819" width="14.5" style="209" customWidth="1"/>
    <col min="2820" max="2820" width="22.5" style="209" customWidth="1"/>
    <col min="2821" max="2821" width="14.75" style="209" customWidth="1"/>
    <col min="2822" max="2822" width="17.5" style="209" customWidth="1"/>
    <col min="2823" max="3072" width="9" style="209"/>
    <col min="3073" max="3073" width="12.5" style="209" customWidth="1"/>
    <col min="3074" max="3074" width="10.375" style="209" customWidth="1"/>
    <col min="3075" max="3075" width="14.5" style="209" customWidth="1"/>
    <col min="3076" max="3076" width="22.5" style="209" customWidth="1"/>
    <col min="3077" max="3077" width="14.75" style="209" customWidth="1"/>
    <col min="3078" max="3078" width="17.5" style="209" customWidth="1"/>
    <col min="3079" max="3328" width="9" style="209"/>
    <col min="3329" max="3329" width="12.5" style="209" customWidth="1"/>
    <col min="3330" max="3330" width="10.375" style="209" customWidth="1"/>
    <col min="3331" max="3331" width="14.5" style="209" customWidth="1"/>
    <col min="3332" max="3332" width="22.5" style="209" customWidth="1"/>
    <col min="3333" max="3333" width="14.75" style="209" customWidth="1"/>
    <col min="3334" max="3334" width="17.5" style="209" customWidth="1"/>
    <col min="3335" max="3584" width="9" style="209"/>
    <col min="3585" max="3585" width="12.5" style="209" customWidth="1"/>
    <col min="3586" max="3586" width="10.375" style="209" customWidth="1"/>
    <col min="3587" max="3587" width="14.5" style="209" customWidth="1"/>
    <col min="3588" max="3588" width="22.5" style="209" customWidth="1"/>
    <col min="3589" max="3589" width="14.75" style="209" customWidth="1"/>
    <col min="3590" max="3590" width="17.5" style="209" customWidth="1"/>
    <col min="3591" max="3840" width="9" style="209"/>
    <col min="3841" max="3841" width="12.5" style="209" customWidth="1"/>
    <col min="3842" max="3842" width="10.375" style="209" customWidth="1"/>
    <col min="3843" max="3843" width="14.5" style="209" customWidth="1"/>
    <col min="3844" max="3844" width="22.5" style="209" customWidth="1"/>
    <col min="3845" max="3845" width="14.75" style="209" customWidth="1"/>
    <col min="3846" max="3846" width="17.5" style="209" customWidth="1"/>
    <col min="3847" max="4096" width="9" style="209"/>
    <col min="4097" max="4097" width="12.5" style="209" customWidth="1"/>
    <col min="4098" max="4098" width="10.375" style="209" customWidth="1"/>
    <col min="4099" max="4099" width="14.5" style="209" customWidth="1"/>
    <col min="4100" max="4100" width="22.5" style="209" customWidth="1"/>
    <col min="4101" max="4101" width="14.75" style="209" customWidth="1"/>
    <col min="4102" max="4102" width="17.5" style="209" customWidth="1"/>
    <col min="4103" max="4352" width="9" style="209"/>
    <col min="4353" max="4353" width="12.5" style="209" customWidth="1"/>
    <col min="4354" max="4354" width="10.375" style="209" customWidth="1"/>
    <col min="4355" max="4355" width="14.5" style="209" customWidth="1"/>
    <col min="4356" max="4356" width="22.5" style="209" customWidth="1"/>
    <col min="4357" max="4357" width="14.75" style="209" customWidth="1"/>
    <col min="4358" max="4358" width="17.5" style="209" customWidth="1"/>
    <col min="4359" max="4608" width="9" style="209"/>
    <col min="4609" max="4609" width="12.5" style="209" customWidth="1"/>
    <col min="4610" max="4610" width="10.375" style="209" customWidth="1"/>
    <col min="4611" max="4611" width="14.5" style="209" customWidth="1"/>
    <col min="4612" max="4612" width="22.5" style="209" customWidth="1"/>
    <col min="4613" max="4613" width="14.75" style="209" customWidth="1"/>
    <col min="4614" max="4614" width="17.5" style="209" customWidth="1"/>
    <col min="4615" max="4864" width="9" style="209"/>
    <col min="4865" max="4865" width="12.5" style="209" customWidth="1"/>
    <col min="4866" max="4866" width="10.375" style="209" customWidth="1"/>
    <col min="4867" max="4867" width="14.5" style="209" customWidth="1"/>
    <col min="4868" max="4868" width="22.5" style="209" customWidth="1"/>
    <col min="4869" max="4869" width="14.75" style="209" customWidth="1"/>
    <col min="4870" max="4870" width="17.5" style="209" customWidth="1"/>
    <col min="4871" max="5120" width="9" style="209"/>
    <col min="5121" max="5121" width="12.5" style="209" customWidth="1"/>
    <col min="5122" max="5122" width="10.375" style="209" customWidth="1"/>
    <col min="5123" max="5123" width="14.5" style="209" customWidth="1"/>
    <col min="5124" max="5124" width="22.5" style="209" customWidth="1"/>
    <col min="5125" max="5125" width="14.75" style="209" customWidth="1"/>
    <col min="5126" max="5126" width="17.5" style="209" customWidth="1"/>
    <col min="5127" max="5376" width="9" style="209"/>
    <col min="5377" max="5377" width="12.5" style="209" customWidth="1"/>
    <col min="5378" max="5378" width="10.375" style="209" customWidth="1"/>
    <col min="5379" max="5379" width="14.5" style="209" customWidth="1"/>
    <col min="5380" max="5380" width="22.5" style="209" customWidth="1"/>
    <col min="5381" max="5381" width="14.75" style="209" customWidth="1"/>
    <col min="5382" max="5382" width="17.5" style="209" customWidth="1"/>
    <col min="5383" max="5632" width="9" style="209"/>
    <col min="5633" max="5633" width="12.5" style="209" customWidth="1"/>
    <col min="5634" max="5634" width="10.375" style="209" customWidth="1"/>
    <col min="5635" max="5635" width="14.5" style="209" customWidth="1"/>
    <col min="5636" max="5636" width="22.5" style="209" customWidth="1"/>
    <col min="5637" max="5637" width="14.75" style="209" customWidth="1"/>
    <col min="5638" max="5638" width="17.5" style="209" customWidth="1"/>
    <col min="5639" max="5888" width="9" style="209"/>
    <col min="5889" max="5889" width="12.5" style="209" customWidth="1"/>
    <col min="5890" max="5890" width="10.375" style="209" customWidth="1"/>
    <col min="5891" max="5891" width="14.5" style="209" customWidth="1"/>
    <col min="5892" max="5892" width="22.5" style="209" customWidth="1"/>
    <col min="5893" max="5893" width="14.75" style="209" customWidth="1"/>
    <col min="5894" max="5894" width="17.5" style="209" customWidth="1"/>
    <col min="5895" max="6144" width="9" style="209"/>
    <col min="6145" max="6145" width="12.5" style="209" customWidth="1"/>
    <col min="6146" max="6146" width="10.375" style="209" customWidth="1"/>
    <col min="6147" max="6147" width="14.5" style="209" customWidth="1"/>
    <col min="6148" max="6148" width="22.5" style="209" customWidth="1"/>
    <col min="6149" max="6149" width="14.75" style="209" customWidth="1"/>
    <col min="6150" max="6150" width="17.5" style="209" customWidth="1"/>
    <col min="6151" max="6400" width="9" style="209"/>
    <col min="6401" max="6401" width="12.5" style="209" customWidth="1"/>
    <col min="6402" max="6402" width="10.375" style="209" customWidth="1"/>
    <col min="6403" max="6403" width="14.5" style="209" customWidth="1"/>
    <col min="6404" max="6404" width="22.5" style="209" customWidth="1"/>
    <col min="6405" max="6405" width="14.75" style="209" customWidth="1"/>
    <col min="6406" max="6406" width="17.5" style="209" customWidth="1"/>
    <col min="6407" max="6656" width="9" style="209"/>
    <col min="6657" max="6657" width="12.5" style="209" customWidth="1"/>
    <col min="6658" max="6658" width="10.375" style="209" customWidth="1"/>
    <col min="6659" max="6659" width="14.5" style="209" customWidth="1"/>
    <col min="6660" max="6660" width="22.5" style="209" customWidth="1"/>
    <col min="6661" max="6661" width="14.75" style="209" customWidth="1"/>
    <col min="6662" max="6662" width="17.5" style="209" customWidth="1"/>
    <col min="6663" max="6912" width="9" style="209"/>
    <col min="6913" max="6913" width="12.5" style="209" customWidth="1"/>
    <col min="6914" max="6914" width="10.375" style="209" customWidth="1"/>
    <col min="6915" max="6915" width="14.5" style="209" customWidth="1"/>
    <col min="6916" max="6916" width="22.5" style="209" customWidth="1"/>
    <col min="6917" max="6917" width="14.75" style="209" customWidth="1"/>
    <col min="6918" max="6918" width="17.5" style="209" customWidth="1"/>
    <col min="6919" max="7168" width="9" style="209"/>
    <col min="7169" max="7169" width="12.5" style="209" customWidth="1"/>
    <col min="7170" max="7170" width="10.375" style="209" customWidth="1"/>
    <col min="7171" max="7171" width="14.5" style="209" customWidth="1"/>
    <col min="7172" max="7172" width="22.5" style="209" customWidth="1"/>
    <col min="7173" max="7173" width="14.75" style="209" customWidth="1"/>
    <col min="7174" max="7174" width="17.5" style="209" customWidth="1"/>
    <col min="7175" max="7424" width="9" style="209"/>
    <col min="7425" max="7425" width="12.5" style="209" customWidth="1"/>
    <col min="7426" max="7426" width="10.375" style="209" customWidth="1"/>
    <col min="7427" max="7427" width="14.5" style="209" customWidth="1"/>
    <col min="7428" max="7428" width="22.5" style="209" customWidth="1"/>
    <col min="7429" max="7429" width="14.75" style="209" customWidth="1"/>
    <col min="7430" max="7430" width="17.5" style="209" customWidth="1"/>
    <col min="7431" max="7680" width="9" style="209"/>
    <col min="7681" max="7681" width="12.5" style="209" customWidth="1"/>
    <col min="7682" max="7682" width="10.375" style="209" customWidth="1"/>
    <col min="7683" max="7683" width="14.5" style="209" customWidth="1"/>
    <col min="7684" max="7684" width="22.5" style="209" customWidth="1"/>
    <col min="7685" max="7685" width="14.75" style="209" customWidth="1"/>
    <col min="7686" max="7686" width="17.5" style="209" customWidth="1"/>
    <col min="7687" max="7936" width="9" style="209"/>
    <col min="7937" max="7937" width="12.5" style="209" customWidth="1"/>
    <col min="7938" max="7938" width="10.375" style="209" customWidth="1"/>
    <col min="7939" max="7939" width="14.5" style="209" customWidth="1"/>
    <col min="7940" max="7940" width="22.5" style="209" customWidth="1"/>
    <col min="7941" max="7941" width="14.75" style="209" customWidth="1"/>
    <col min="7942" max="7942" width="17.5" style="209" customWidth="1"/>
    <col min="7943" max="8192" width="9" style="209"/>
    <col min="8193" max="8193" width="12.5" style="209" customWidth="1"/>
    <col min="8194" max="8194" width="10.375" style="209" customWidth="1"/>
    <col min="8195" max="8195" width="14.5" style="209" customWidth="1"/>
    <col min="8196" max="8196" width="22.5" style="209" customWidth="1"/>
    <col min="8197" max="8197" width="14.75" style="209" customWidth="1"/>
    <col min="8198" max="8198" width="17.5" style="209" customWidth="1"/>
    <col min="8199" max="8448" width="9" style="209"/>
    <col min="8449" max="8449" width="12.5" style="209" customWidth="1"/>
    <col min="8450" max="8450" width="10.375" style="209" customWidth="1"/>
    <col min="8451" max="8451" width="14.5" style="209" customWidth="1"/>
    <col min="8452" max="8452" width="22.5" style="209" customWidth="1"/>
    <col min="8453" max="8453" width="14.75" style="209" customWidth="1"/>
    <col min="8454" max="8454" width="17.5" style="209" customWidth="1"/>
    <col min="8455" max="8704" width="9" style="209"/>
    <col min="8705" max="8705" width="12.5" style="209" customWidth="1"/>
    <col min="8706" max="8706" width="10.375" style="209" customWidth="1"/>
    <col min="8707" max="8707" width="14.5" style="209" customWidth="1"/>
    <col min="8708" max="8708" width="22.5" style="209" customWidth="1"/>
    <col min="8709" max="8709" width="14.75" style="209" customWidth="1"/>
    <col min="8710" max="8710" width="17.5" style="209" customWidth="1"/>
    <col min="8711" max="8960" width="9" style="209"/>
    <col min="8961" max="8961" width="12.5" style="209" customWidth="1"/>
    <col min="8962" max="8962" width="10.375" style="209" customWidth="1"/>
    <col min="8963" max="8963" width="14.5" style="209" customWidth="1"/>
    <col min="8964" max="8964" width="22.5" style="209" customWidth="1"/>
    <col min="8965" max="8965" width="14.75" style="209" customWidth="1"/>
    <col min="8966" max="8966" width="17.5" style="209" customWidth="1"/>
    <col min="8967" max="9216" width="9" style="209"/>
    <col min="9217" max="9217" width="12.5" style="209" customWidth="1"/>
    <col min="9218" max="9218" width="10.375" style="209" customWidth="1"/>
    <col min="9219" max="9219" width="14.5" style="209" customWidth="1"/>
    <col min="9220" max="9220" width="22.5" style="209" customWidth="1"/>
    <col min="9221" max="9221" width="14.75" style="209" customWidth="1"/>
    <col min="9222" max="9222" width="17.5" style="209" customWidth="1"/>
    <col min="9223" max="9472" width="9" style="209"/>
    <col min="9473" max="9473" width="12.5" style="209" customWidth="1"/>
    <col min="9474" max="9474" width="10.375" style="209" customWidth="1"/>
    <col min="9475" max="9475" width="14.5" style="209" customWidth="1"/>
    <col min="9476" max="9476" width="22.5" style="209" customWidth="1"/>
    <col min="9477" max="9477" width="14.75" style="209" customWidth="1"/>
    <col min="9478" max="9478" width="17.5" style="209" customWidth="1"/>
    <col min="9479" max="9728" width="9" style="209"/>
    <col min="9729" max="9729" width="12.5" style="209" customWidth="1"/>
    <col min="9730" max="9730" width="10.375" style="209" customWidth="1"/>
    <col min="9731" max="9731" width="14.5" style="209" customWidth="1"/>
    <col min="9732" max="9732" width="22.5" style="209" customWidth="1"/>
    <col min="9733" max="9733" width="14.75" style="209" customWidth="1"/>
    <col min="9734" max="9734" width="17.5" style="209" customWidth="1"/>
    <col min="9735" max="9984" width="9" style="209"/>
    <col min="9985" max="9985" width="12.5" style="209" customWidth="1"/>
    <col min="9986" max="9986" width="10.375" style="209" customWidth="1"/>
    <col min="9987" max="9987" width="14.5" style="209" customWidth="1"/>
    <col min="9988" max="9988" width="22.5" style="209" customWidth="1"/>
    <col min="9989" max="9989" width="14.75" style="209" customWidth="1"/>
    <col min="9990" max="9990" width="17.5" style="209" customWidth="1"/>
    <col min="9991" max="10240" width="9" style="209"/>
    <col min="10241" max="10241" width="12.5" style="209" customWidth="1"/>
    <col min="10242" max="10242" width="10.375" style="209" customWidth="1"/>
    <col min="10243" max="10243" width="14.5" style="209" customWidth="1"/>
    <col min="10244" max="10244" width="22.5" style="209" customWidth="1"/>
    <col min="10245" max="10245" width="14.75" style="209" customWidth="1"/>
    <col min="10246" max="10246" width="17.5" style="209" customWidth="1"/>
    <col min="10247" max="10496" width="9" style="209"/>
    <col min="10497" max="10497" width="12.5" style="209" customWidth="1"/>
    <col min="10498" max="10498" width="10.375" style="209" customWidth="1"/>
    <col min="10499" max="10499" width="14.5" style="209" customWidth="1"/>
    <col min="10500" max="10500" width="22.5" style="209" customWidth="1"/>
    <col min="10501" max="10501" width="14.75" style="209" customWidth="1"/>
    <col min="10502" max="10502" width="17.5" style="209" customWidth="1"/>
    <col min="10503" max="10752" width="9" style="209"/>
    <col min="10753" max="10753" width="12.5" style="209" customWidth="1"/>
    <col min="10754" max="10754" width="10.375" style="209" customWidth="1"/>
    <col min="10755" max="10755" width="14.5" style="209" customWidth="1"/>
    <col min="10756" max="10756" width="22.5" style="209" customWidth="1"/>
    <col min="10757" max="10757" width="14.75" style="209" customWidth="1"/>
    <col min="10758" max="10758" width="17.5" style="209" customWidth="1"/>
    <col min="10759" max="11008" width="9" style="209"/>
    <col min="11009" max="11009" width="12.5" style="209" customWidth="1"/>
    <col min="11010" max="11010" width="10.375" style="209" customWidth="1"/>
    <col min="11011" max="11011" width="14.5" style="209" customWidth="1"/>
    <col min="11012" max="11012" width="22.5" style="209" customWidth="1"/>
    <col min="11013" max="11013" width="14.75" style="209" customWidth="1"/>
    <col min="11014" max="11014" width="17.5" style="209" customWidth="1"/>
    <col min="11015" max="11264" width="9" style="209"/>
    <col min="11265" max="11265" width="12.5" style="209" customWidth="1"/>
    <col min="11266" max="11266" width="10.375" style="209" customWidth="1"/>
    <col min="11267" max="11267" width="14.5" style="209" customWidth="1"/>
    <col min="11268" max="11268" width="22.5" style="209" customWidth="1"/>
    <col min="11269" max="11269" width="14.75" style="209" customWidth="1"/>
    <col min="11270" max="11270" width="17.5" style="209" customWidth="1"/>
    <col min="11271" max="11520" width="9" style="209"/>
    <col min="11521" max="11521" width="12.5" style="209" customWidth="1"/>
    <col min="11522" max="11522" width="10.375" style="209" customWidth="1"/>
    <col min="11523" max="11523" width="14.5" style="209" customWidth="1"/>
    <col min="11524" max="11524" width="22.5" style="209" customWidth="1"/>
    <col min="11525" max="11525" width="14.75" style="209" customWidth="1"/>
    <col min="11526" max="11526" width="17.5" style="209" customWidth="1"/>
    <col min="11527" max="11776" width="9" style="209"/>
    <col min="11777" max="11777" width="12.5" style="209" customWidth="1"/>
    <col min="11778" max="11778" width="10.375" style="209" customWidth="1"/>
    <col min="11779" max="11779" width="14.5" style="209" customWidth="1"/>
    <col min="11780" max="11780" width="22.5" style="209" customWidth="1"/>
    <col min="11781" max="11781" width="14.75" style="209" customWidth="1"/>
    <col min="11782" max="11782" width="17.5" style="209" customWidth="1"/>
    <col min="11783" max="12032" width="9" style="209"/>
    <col min="12033" max="12033" width="12.5" style="209" customWidth="1"/>
    <col min="12034" max="12034" width="10.375" style="209" customWidth="1"/>
    <col min="12035" max="12035" width="14.5" style="209" customWidth="1"/>
    <col min="12036" max="12036" width="22.5" style="209" customWidth="1"/>
    <col min="12037" max="12037" width="14.75" style="209" customWidth="1"/>
    <col min="12038" max="12038" width="17.5" style="209" customWidth="1"/>
    <col min="12039" max="12288" width="9" style="209"/>
    <col min="12289" max="12289" width="12.5" style="209" customWidth="1"/>
    <col min="12290" max="12290" width="10.375" style="209" customWidth="1"/>
    <col min="12291" max="12291" width="14.5" style="209" customWidth="1"/>
    <col min="12292" max="12292" width="22.5" style="209" customWidth="1"/>
    <col min="12293" max="12293" width="14.75" style="209" customWidth="1"/>
    <col min="12294" max="12294" width="17.5" style="209" customWidth="1"/>
    <col min="12295" max="12544" width="9" style="209"/>
    <col min="12545" max="12545" width="12.5" style="209" customWidth="1"/>
    <col min="12546" max="12546" width="10.375" style="209" customWidth="1"/>
    <col min="12547" max="12547" width="14.5" style="209" customWidth="1"/>
    <col min="12548" max="12548" width="22.5" style="209" customWidth="1"/>
    <col min="12549" max="12549" width="14.75" style="209" customWidth="1"/>
    <col min="12550" max="12550" width="17.5" style="209" customWidth="1"/>
    <col min="12551" max="12800" width="9" style="209"/>
    <col min="12801" max="12801" width="12.5" style="209" customWidth="1"/>
    <col min="12802" max="12802" width="10.375" style="209" customWidth="1"/>
    <col min="12803" max="12803" width="14.5" style="209" customWidth="1"/>
    <col min="12804" max="12804" width="22.5" style="209" customWidth="1"/>
    <col min="12805" max="12805" width="14.75" style="209" customWidth="1"/>
    <col min="12806" max="12806" width="17.5" style="209" customWidth="1"/>
    <col min="12807" max="13056" width="9" style="209"/>
    <col min="13057" max="13057" width="12.5" style="209" customWidth="1"/>
    <col min="13058" max="13058" width="10.375" style="209" customWidth="1"/>
    <col min="13059" max="13059" width="14.5" style="209" customWidth="1"/>
    <col min="13060" max="13060" width="22.5" style="209" customWidth="1"/>
    <col min="13061" max="13061" width="14.75" style="209" customWidth="1"/>
    <col min="13062" max="13062" width="17.5" style="209" customWidth="1"/>
    <col min="13063" max="13312" width="9" style="209"/>
    <col min="13313" max="13313" width="12.5" style="209" customWidth="1"/>
    <col min="13314" max="13314" width="10.375" style="209" customWidth="1"/>
    <col min="13315" max="13315" width="14.5" style="209" customWidth="1"/>
    <col min="13316" max="13316" width="22.5" style="209" customWidth="1"/>
    <col min="13317" max="13317" width="14.75" style="209" customWidth="1"/>
    <col min="13318" max="13318" width="17.5" style="209" customWidth="1"/>
    <col min="13319" max="13568" width="9" style="209"/>
    <col min="13569" max="13569" width="12.5" style="209" customWidth="1"/>
    <col min="13570" max="13570" width="10.375" style="209" customWidth="1"/>
    <col min="13571" max="13571" width="14.5" style="209" customWidth="1"/>
    <col min="13572" max="13572" width="22.5" style="209" customWidth="1"/>
    <col min="13573" max="13573" width="14.75" style="209" customWidth="1"/>
    <col min="13574" max="13574" width="17.5" style="209" customWidth="1"/>
    <col min="13575" max="13824" width="9" style="209"/>
    <col min="13825" max="13825" width="12.5" style="209" customWidth="1"/>
    <col min="13826" max="13826" width="10.375" style="209" customWidth="1"/>
    <col min="13827" max="13827" width="14.5" style="209" customWidth="1"/>
    <col min="13828" max="13828" width="22.5" style="209" customWidth="1"/>
    <col min="13829" max="13829" width="14.75" style="209" customWidth="1"/>
    <col min="13830" max="13830" width="17.5" style="209" customWidth="1"/>
    <col min="13831" max="14080" width="9" style="209"/>
    <col min="14081" max="14081" width="12.5" style="209" customWidth="1"/>
    <col min="14082" max="14082" width="10.375" style="209" customWidth="1"/>
    <col min="14083" max="14083" width="14.5" style="209" customWidth="1"/>
    <col min="14084" max="14084" width="22.5" style="209" customWidth="1"/>
    <col min="14085" max="14085" width="14.75" style="209" customWidth="1"/>
    <col min="14086" max="14086" width="17.5" style="209" customWidth="1"/>
    <col min="14087" max="14336" width="9" style="209"/>
    <col min="14337" max="14337" width="12.5" style="209" customWidth="1"/>
    <col min="14338" max="14338" width="10.375" style="209" customWidth="1"/>
    <col min="14339" max="14339" width="14.5" style="209" customWidth="1"/>
    <col min="14340" max="14340" width="22.5" style="209" customWidth="1"/>
    <col min="14341" max="14341" width="14.75" style="209" customWidth="1"/>
    <col min="14342" max="14342" width="17.5" style="209" customWidth="1"/>
    <col min="14343" max="14592" width="9" style="209"/>
    <col min="14593" max="14593" width="12.5" style="209" customWidth="1"/>
    <col min="14594" max="14594" width="10.375" style="209" customWidth="1"/>
    <col min="14595" max="14595" width="14.5" style="209" customWidth="1"/>
    <col min="14596" max="14596" width="22.5" style="209" customWidth="1"/>
    <col min="14597" max="14597" width="14.75" style="209" customWidth="1"/>
    <col min="14598" max="14598" width="17.5" style="209" customWidth="1"/>
    <col min="14599" max="14848" width="9" style="209"/>
    <col min="14849" max="14849" width="12.5" style="209" customWidth="1"/>
    <col min="14850" max="14850" width="10.375" style="209" customWidth="1"/>
    <col min="14851" max="14851" width="14.5" style="209" customWidth="1"/>
    <col min="14852" max="14852" width="22.5" style="209" customWidth="1"/>
    <col min="14853" max="14853" width="14.75" style="209" customWidth="1"/>
    <col min="14854" max="14854" width="17.5" style="209" customWidth="1"/>
    <col min="14855" max="15104" width="9" style="209"/>
    <col min="15105" max="15105" width="12.5" style="209" customWidth="1"/>
    <col min="15106" max="15106" width="10.375" style="209" customWidth="1"/>
    <col min="15107" max="15107" width="14.5" style="209" customWidth="1"/>
    <col min="15108" max="15108" width="22.5" style="209" customWidth="1"/>
    <col min="15109" max="15109" width="14.75" style="209" customWidth="1"/>
    <col min="15110" max="15110" width="17.5" style="209" customWidth="1"/>
    <col min="15111" max="15360" width="9" style="209"/>
    <col min="15361" max="15361" width="12.5" style="209" customWidth="1"/>
    <col min="15362" max="15362" width="10.375" style="209" customWidth="1"/>
    <col min="15363" max="15363" width="14.5" style="209" customWidth="1"/>
    <col min="15364" max="15364" width="22.5" style="209" customWidth="1"/>
    <col min="15365" max="15365" width="14.75" style="209" customWidth="1"/>
    <col min="15366" max="15366" width="17.5" style="209" customWidth="1"/>
    <col min="15367" max="15616" width="9" style="209"/>
    <col min="15617" max="15617" width="12.5" style="209" customWidth="1"/>
    <col min="15618" max="15618" width="10.375" style="209" customWidth="1"/>
    <col min="15619" max="15619" width="14.5" style="209" customWidth="1"/>
    <col min="15620" max="15620" width="22.5" style="209" customWidth="1"/>
    <col min="15621" max="15621" width="14.75" style="209" customWidth="1"/>
    <col min="15622" max="15622" width="17.5" style="209" customWidth="1"/>
    <col min="15623" max="15872" width="9" style="209"/>
    <col min="15873" max="15873" width="12.5" style="209" customWidth="1"/>
    <col min="15874" max="15874" width="10.375" style="209" customWidth="1"/>
    <col min="15875" max="15875" width="14.5" style="209" customWidth="1"/>
    <col min="15876" max="15876" width="22.5" style="209" customWidth="1"/>
    <col min="15877" max="15877" width="14.75" style="209" customWidth="1"/>
    <col min="15878" max="15878" width="17.5" style="209" customWidth="1"/>
    <col min="15879" max="16128" width="9" style="209"/>
    <col min="16129" max="16129" width="12.5" style="209" customWidth="1"/>
    <col min="16130" max="16130" width="10.375" style="209" customWidth="1"/>
    <col min="16131" max="16131" width="14.5" style="209" customWidth="1"/>
    <col min="16132" max="16132" width="22.5" style="209" customWidth="1"/>
    <col min="16133" max="16133" width="14.75" style="209" customWidth="1"/>
    <col min="16134" max="16134" width="17.5" style="209" customWidth="1"/>
    <col min="16135" max="16384" width="9" style="209"/>
  </cols>
  <sheetData>
    <row r="2" spans="1:6" ht="20.25" x14ac:dyDescent="0.15">
      <c r="A2" s="395" t="s">
        <v>359</v>
      </c>
      <c r="B2" s="395"/>
      <c r="C2" s="395"/>
      <c r="D2" s="395"/>
      <c r="E2" s="395"/>
      <c r="F2" s="395"/>
    </row>
    <row r="4" spans="1:6" x14ac:dyDescent="0.15">
      <c r="A4" s="406" t="s">
        <v>314</v>
      </c>
      <c r="B4" s="406"/>
      <c r="C4" s="249"/>
      <c r="D4" s="249"/>
      <c r="E4" s="249"/>
    </row>
    <row r="5" spans="1:6" ht="24" customHeight="1" x14ac:dyDescent="0.15">
      <c r="A5" s="247" t="s">
        <v>356</v>
      </c>
      <c r="B5" s="247" t="s">
        <v>357</v>
      </c>
      <c r="C5" s="247" t="s">
        <v>360</v>
      </c>
      <c r="D5" s="247" t="s">
        <v>361</v>
      </c>
      <c r="E5" s="247" t="s">
        <v>349</v>
      </c>
      <c r="F5" s="247" t="s">
        <v>336</v>
      </c>
    </row>
    <row r="6" spans="1:6" x14ac:dyDescent="0.15">
      <c r="A6" s="407" t="s">
        <v>141</v>
      </c>
      <c r="B6" s="407"/>
      <c r="C6" s="407"/>
      <c r="D6" s="407"/>
      <c r="E6" s="407"/>
      <c r="F6" s="407"/>
    </row>
    <row r="7" spans="1:6" x14ac:dyDescent="0.15">
      <c r="A7" s="394"/>
      <c r="B7" s="394"/>
      <c r="C7" s="394"/>
      <c r="D7" s="394"/>
      <c r="E7" s="394"/>
      <c r="F7" s="394"/>
    </row>
    <row r="8" spans="1:6" x14ac:dyDescent="0.15">
      <c r="A8" s="394"/>
      <c r="B8" s="394"/>
      <c r="C8" s="394"/>
      <c r="D8" s="394"/>
      <c r="E8" s="394"/>
      <c r="F8" s="394"/>
    </row>
    <row r="9" spans="1:6" x14ac:dyDescent="0.15">
      <c r="A9" s="394"/>
      <c r="B9" s="394"/>
      <c r="C9" s="394"/>
      <c r="D9" s="394"/>
      <c r="E9" s="394"/>
      <c r="F9" s="394"/>
    </row>
    <row r="10" spans="1:6" x14ac:dyDescent="0.15">
      <c r="A10" s="394"/>
      <c r="B10" s="394"/>
      <c r="C10" s="394"/>
      <c r="D10" s="394"/>
      <c r="E10" s="394"/>
      <c r="F10" s="394"/>
    </row>
    <row r="11" spans="1:6" x14ac:dyDescent="0.15">
      <c r="A11" s="394"/>
      <c r="B11" s="394"/>
      <c r="C11" s="394"/>
      <c r="D11" s="394"/>
      <c r="E11" s="394"/>
      <c r="F11" s="394"/>
    </row>
  </sheetData>
  <mergeCells count="3">
    <mergeCell ref="A2:F2"/>
    <mergeCell ref="A4:B4"/>
    <mergeCell ref="A6:F11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sqref="A1:G1"/>
    </sheetView>
  </sheetViews>
  <sheetFormatPr defaultRowHeight="13.5" x14ac:dyDescent="0.15"/>
  <cols>
    <col min="1" max="8" width="20.625" style="210" customWidth="1"/>
    <col min="9" max="258" width="9" style="209"/>
    <col min="259" max="259" width="12.5" style="209" customWidth="1"/>
    <col min="260" max="260" width="10.375" style="209" customWidth="1"/>
    <col min="261" max="261" width="14.5" style="209" customWidth="1"/>
    <col min="262" max="262" width="22.5" style="209" customWidth="1"/>
    <col min="263" max="263" width="14.75" style="209" customWidth="1"/>
    <col min="264" max="264" width="17.5" style="209" customWidth="1"/>
    <col min="265" max="514" width="9" style="209"/>
    <col min="515" max="515" width="12.5" style="209" customWidth="1"/>
    <col min="516" max="516" width="10.375" style="209" customWidth="1"/>
    <col min="517" max="517" width="14.5" style="209" customWidth="1"/>
    <col min="518" max="518" width="22.5" style="209" customWidth="1"/>
    <col min="519" max="519" width="14.75" style="209" customWidth="1"/>
    <col min="520" max="520" width="17.5" style="209" customWidth="1"/>
    <col min="521" max="770" width="9" style="209"/>
    <col min="771" max="771" width="12.5" style="209" customWidth="1"/>
    <col min="772" max="772" width="10.375" style="209" customWidth="1"/>
    <col min="773" max="773" width="14.5" style="209" customWidth="1"/>
    <col min="774" max="774" width="22.5" style="209" customWidth="1"/>
    <col min="775" max="775" width="14.75" style="209" customWidth="1"/>
    <col min="776" max="776" width="17.5" style="209" customWidth="1"/>
    <col min="777" max="1026" width="9" style="209"/>
    <col min="1027" max="1027" width="12.5" style="209" customWidth="1"/>
    <col min="1028" max="1028" width="10.375" style="209" customWidth="1"/>
    <col min="1029" max="1029" width="14.5" style="209" customWidth="1"/>
    <col min="1030" max="1030" width="22.5" style="209" customWidth="1"/>
    <col min="1031" max="1031" width="14.75" style="209" customWidth="1"/>
    <col min="1032" max="1032" width="17.5" style="209" customWidth="1"/>
    <col min="1033" max="1282" width="9" style="209"/>
    <col min="1283" max="1283" width="12.5" style="209" customWidth="1"/>
    <col min="1284" max="1284" width="10.375" style="209" customWidth="1"/>
    <col min="1285" max="1285" width="14.5" style="209" customWidth="1"/>
    <col min="1286" max="1286" width="22.5" style="209" customWidth="1"/>
    <col min="1287" max="1287" width="14.75" style="209" customWidth="1"/>
    <col min="1288" max="1288" width="17.5" style="209" customWidth="1"/>
    <col min="1289" max="1538" width="9" style="209"/>
    <col min="1539" max="1539" width="12.5" style="209" customWidth="1"/>
    <col min="1540" max="1540" width="10.375" style="209" customWidth="1"/>
    <col min="1541" max="1541" width="14.5" style="209" customWidth="1"/>
    <col min="1542" max="1542" width="22.5" style="209" customWidth="1"/>
    <col min="1543" max="1543" width="14.75" style="209" customWidth="1"/>
    <col min="1544" max="1544" width="17.5" style="209" customWidth="1"/>
    <col min="1545" max="1794" width="9" style="209"/>
    <col min="1795" max="1795" width="12.5" style="209" customWidth="1"/>
    <col min="1796" max="1796" width="10.375" style="209" customWidth="1"/>
    <col min="1797" max="1797" width="14.5" style="209" customWidth="1"/>
    <col min="1798" max="1798" width="22.5" style="209" customWidth="1"/>
    <col min="1799" max="1799" width="14.75" style="209" customWidth="1"/>
    <col min="1800" max="1800" width="17.5" style="209" customWidth="1"/>
    <col min="1801" max="2050" width="9" style="209"/>
    <col min="2051" max="2051" width="12.5" style="209" customWidth="1"/>
    <col min="2052" max="2052" width="10.375" style="209" customWidth="1"/>
    <col min="2053" max="2053" width="14.5" style="209" customWidth="1"/>
    <col min="2054" max="2054" width="22.5" style="209" customWidth="1"/>
    <col min="2055" max="2055" width="14.75" style="209" customWidth="1"/>
    <col min="2056" max="2056" width="17.5" style="209" customWidth="1"/>
    <col min="2057" max="2306" width="9" style="209"/>
    <col min="2307" max="2307" width="12.5" style="209" customWidth="1"/>
    <col min="2308" max="2308" width="10.375" style="209" customWidth="1"/>
    <col min="2309" max="2309" width="14.5" style="209" customWidth="1"/>
    <col min="2310" max="2310" width="22.5" style="209" customWidth="1"/>
    <col min="2311" max="2311" width="14.75" style="209" customWidth="1"/>
    <col min="2312" max="2312" width="17.5" style="209" customWidth="1"/>
    <col min="2313" max="2562" width="9" style="209"/>
    <col min="2563" max="2563" width="12.5" style="209" customWidth="1"/>
    <col min="2564" max="2564" width="10.375" style="209" customWidth="1"/>
    <col min="2565" max="2565" width="14.5" style="209" customWidth="1"/>
    <col min="2566" max="2566" width="22.5" style="209" customWidth="1"/>
    <col min="2567" max="2567" width="14.75" style="209" customWidth="1"/>
    <col min="2568" max="2568" width="17.5" style="209" customWidth="1"/>
    <col min="2569" max="2818" width="9" style="209"/>
    <col min="2819" max="2819" width="12.5" style="209" customWidth="1"/>
    <col min="2820" max="2820" width="10.375" style="209" customWidth="1"/>
    <col min="2821" max="2821" width="14.5" style="209" customWidth="1"/>
    <col min="2822" max="2822" width="22.5" style="209" customWidth="1"/>
    <col min="2823" max="2823" width="14.75" style="209" customWidth="1"/>
    <col min="2824" max="2824" width="17.5" style="209" customWidth="1"/>
    <col min="2825" max="3074" width="9" style="209"/>
    <col min="3075" max="3075" width="12.5" style="209" customWidth="1"/>
    <col min="3076" max="3076" width="10.375" style="209" customWidth="1"/>
    <col min="3077" max="3077" width="14.5" style="209" customWidth="1"/>
    <col min="3078" max="3078" width="22.5" style="209" customWidth="1"/>
    <col min="3079" max="3079" width="14.75" style="209" customWidth="1"/>
    <col min="3080" max="3080" width="17.5" style="209" customWidth="1"/>
    <col min="3081" max="3330" width="9" style="209"/>
    <col min="3331" max="3331" width="12.5" style="209" customWidth="1"/>
    <col min="3332" max="3332" width="10.375" style="209" customWidth="1"/>
    <col min="3333" max="3333" width="14.5" style="209" customWidth="1"/>
    <col min="3334" max="3334" width="22.5" style="209" customWidth="1"/>
    <col min="3335" max="3335" width="14.75" style="209" customWidth="1"/>
    <col min="3336" max="3336" width="17.5" style="209" customWidth="1"/>
    <col min="3337" max="3586" width="9" style="209"/>
    <col min="3587" max="3587" width="12.5" style="209" customWidth="1"/>
    <col min="3588" max="3588" width="10.375" style="209" customWidth="1"/>
    <col min="3589" max="3589" width="14.5" style="209" customWidth="1"/>
    <col min="3590" max="3590" width="22.5" style="209" customWidth="1"/>
    <col min="3591" max="3591" width="14.75" style="209" customWidth="1"/>
    <col min="3592" max="3592" width="17.5" style="209" customWidth="1"/>
    <col min="3593" max="3842" width="9" style="209"/>
    <col min="3843" max="3843" width="12.5" style="209" customWidth="1"/>
    <col min="3844" max="3844" width="10.375" style="209" customWidth="1"/>
    <col min="3845" max="3845" width="14.5" style="209" customWidth="1"/>
    <col min="3846" max="3846" width="22.5" style="209" customWidth="1"/>
    <col min="3847" max="3847" width="14.75" style="209" customWidth="1"/>
    <col min="3848" max="3848" width="17.5" style="209" customWidth="1"/>
    <col min="3849" max="4098" width="9" style="209"/>
    <col min="4099" max="4099" width="12.5" style="209" customWidth="1"/>
    <col min="4100" max="4100" width="10.375" style="209" customWidth="1"/>
    <col min="4101" max="4101" width="14.5" style="209" customWidth="1"/>
    <col min="4102" max="4102" width="22.5" style="209" customWidth="1"/>
    <col min="4103" max="4103" width="14.75" style="209" customWidth="1"/>
    <col min="4104" max="4104" width="17.5" style="209" customWidth="1"/>
    <col min="4105" max="4354" width="9" style="209"/>
    <col min="4355" max="4355" width="12.5" style="209" customWidth="1"/>
    <col min="4356" max="4356" width="10.375" style="209" customWidth="1"/>
    <col min="4357" max="4357" width="14.5" style="209" customWidth="1"/>
    <col min="4358" max="4358" width="22.5" style="209" customWidth="1"/>
    <col min="4359" max="4359" width="14.75" style="209" customWidth="1"/>
    <col min="4360" max="4360" width="17.5" style="209" customWidth="1"/>
    <col min="4361" max="4610" width="9" style="209"/>
    <col min="4611" max="4611" width="12.5" style="209" customWidth="1"/>
    <col min="4612" max="4612" width="10.375" style="209" customWidth="1"/>
    <col min="4613" max="4613" width="14.5" style="209" customWidth="1"/>
    <col min="4614" max="4614" width="22.5" style="209" customWidth="1"/>
    <col min="4615" max="4615" width="14.75" style="209" customWidth="1"/>
    <col min="4616" max="4616" width="17.5" style="209" customWidth="1"/>
    <col min="4617" max="4866" width="9" style="209"/>
    <col min="4867" max="4867" width="12.5" style="209" customWidth="1"/>
    <col min="4868" max="4868" width="10.375" style="209" customWidth="1"/>
    <col min="4869" max="4869" width="14.5" style="209" customWidth="1"/>
    <col min="4870" max="4870" width="22.5" style="209" customWidth="1"/>
    <col min="4871" max="4871" width="14.75" style="209" customWidth="1"/>
    <col min="4872" max="4872" width="17.5" style="209" customWidth="1"/>
    <col min="4873" max="5122" width="9" style="209"/>
    <col min="5123" max="5123" width="12.5" style="209" customWidth="1"/>
    <col min="5124" max="5124" width="10.375" style="209" customWidth="1"/>
    <col min="5125" max="5125" width="14.5" style="209" customWidth="1"/>
    <col min="5126" max="5126" width="22.5" style="209" customWidth="1"/>
    <col min="5127" max="5127" width="14.75" style="209" customWidth="1"/>
    <col min="5128" max="5128" width="17.5" style="209" customWidth="1"/>
    <col min="5129" max="5378" width="9" style="209"/>
    <col min="5379" max="5379" width="12.5" style="209" customWidth="1"/>
    <col min="5380" max="5380" width="10.375" style="209" customWidth="1"/>
    <col min="5381" max="5381" width="14.5" style="209" customWidth="1"/>
    <col min="5382" max="5382" width="22.5" style="209" customWidth="1"/>
    <col min="5383" max="5383" width="14.75" style="209" customWidth="1"/>
    <col min="5384" max="5384" width="17.5" style="209" customWidth="1"/>
    <col min="5385" max="5634" width="9" style="209"/>
    <col min="5635" max="5635" width="12.5" style="209" customWidth="1"/>
    <col min="5636" max="5636" width="10.375" style="209" customWidth="1"/>
    <col min="5637" max="5637" width="14.5" style="209" customWidth="1"/>
    <col min="5638" max="5638" width="22.5" style="209" customWidth="1"/>
    <col min="5639" max="5639" width="14.75" style="209" customWidth="1"/>
    <col min="5640" max="5640" width="17.5" style="209" customWidth="1"/>
    <col min="5641" max="5890" width="9" style="209"/>
    <col min="5891" max="5891" width="12.5" style="209" customWidth="1"/>
    <col min="5892" max="5892" width="10.375" style="209" customWidth="1"/>
    <col min="5893" max="5893" width="14.5" style="209" customWidth="1"/>
    <col min="5894" max="5894" width="22.5" style="209" customWidth="1"/>
    <col min="5895" max="5895" width="14.75" style="209" customWidth="1"/>
    <col min="5896" max="5896" width="17.5" style="209" customWidth="1"/>
    <col min="5897" max="6146" width="9" style="209"/>
    <col min="6147" max="6147" width="12.5" style="209" customWidth="1"/>
    <col min="6148" max="6148" width="10.375" style="209" customWidth="1"/>
    <col min="6149" max="6149" width="14.5" style="209" customWidth="1"/>
    <col min="6150" max="6150" width="22.5" style="209" customWidth="1"/>
    <col min="6151" max="6151" width="14.75" style="209" customWidth="1"/>
    <col min="6152" max="6152" width="17.5" style="209" customWidth="1"/>
    <col min="6153" max="6402" width="9" style="209"/>
    <col min="6403" max="6403" width="12.5" style="209" customWidth="1"/>
    <col min="6404" max="6404" width="10.375" style="209" customWidth="1"/>
    <col min="6405" max="6405" width="14.5" style="209" customWidth="1"/>
    <col min="6406" max="6406" width="22.5" style="209" customWidth="1"/>
    <col min="6407" max="6407" width="14.75" style="209" customWidth="1"/>
    <col min="6408" max="6408" width="17.5" style="209" customWidth="1"/>
    <col min="6409" max="6658" width="9" style="209"/>
    <col min="6659" max="6659" width="12.5" style="209" customWidth="1"/>
    <col min="6660" max="6660" width="10.375" style="209" customWidth="1"/>
    <col min="6661" max="6661" width="14.5" style="209" customWidth="1"/>
    <col min="6662" max="6662" width="22.5" style="209" customWidth="1"/>
    <col min="6663" max="6663" width="14.75" style="209" customWidth="1"/>
    <col min="6664" max="6664" width="17.5" style="209" customWidth="1"/>
    <col min="6665" max="6914" width="9" style="209"/>
    <col min="6915" max="6915" width="12.5" style="209" customWidth="1"/>
    <col min="6916" max="6916" width="10.375" style="209" customWidth="1"/>
    <col min="6917" max="6917" width="14.5" style="209" customWidth="1"/>
    <col min="6918" max="6918" width="22.5" style="209" customWidth="1"/>
    <col min="6919" max="6919" width="14.75" style="209" customWidth="1"/>
    <col min="6920" max="6920" width="17.5" style="209" customWidth="1"/>
    <col min="6921" max="7170" width="9" style="209"/>
    <col min="7171" max="7171" width="12.5" style="209" customWidth="1"/>
    <col min="7172" max="7172" width="10.375" style="209" customWidth="1"/>
    <col min="7173" max="7173" width="14.5" style="209" customWidth="1"/>
    <col min="7174" max="7174" width="22.5" style="209" customWidth="1"/>
    <col min="7175" max="7175" width="14.75" style="209" customWidth="1"/>
    <col min="7176" max="7176" width="17.5" style="209" customWidth="1"/>
    <col min="7177" max="7426" width="9" style="209"/>
    <col min="7427" max="7427" width="12.5" style="209" customWidth="1"/>
    <col min="7428" max="7428" width="10.375" style="209" customWidth="1"/>
    <col min="7429" max="7429" width="14.5" style="209" customWidth="1"/>
    <col min="7430" max="7430" width="22.5" style="209" customWidth="1"/>
    <col min="7431" max="7431" width="14.75" style="209" customWidth="1"/>
    <col min="7432" max="7432" width="17.5" style="209" customWidth="1"/>
    <col min="7433" max="7682" width="9" style="209"/>
    <col min="7683" max="7683" width="12.5" style="209" customWidth="1"/>
    <col min="7684" max="7684" width="10.375" style="209" customWidth="1"/>
    <col min="7685" max="7685" width="14.5" style="209" customWidth="1"/>
    <col min="7686" max="7686" width="22.5" style="209" customWidth="1"/>
    <col min="7687" max="7687" width="14.75" style="209" customWidth="1"/>
    <col min="7688" max="7688" width="17.5" style="209" customWidth="1"/>
    <col min="7689" max="7938" width="9" style="209"/>
    <col min="7939" max="7939" width="12.5" style="209" customWidth="1"/>
    <col min="7940" max="7940" width="10.375" style="209" customWidth="1"/>
    <col min="7941" max="7941" width="14.5" style="209" customWidth="1"/>
    <col min="7942" max="7942" width="22.5" style="209" customWidth="1"/>
    <col min="7943" max="7943" width="14.75" style="209" customWidth="1"/>
    <col min="7944" max="7944" width="17.5" style="209" customWidth="1"/>
    <col min="7945" max="8194" width="9" style="209"/>
    <col min="8195" max="8195" width="12.5" style="209" customWidth="1"/>
    <col min="8196" max="8196" width="10.375" style="209" customWidth="1"/>
    <col min="8197" max="8197" width="14.5" style="209" customWidth="1"/>
    <col min="8198" max="8198" width="22.5" style="209" customWidth="1"/>
    <col min="8199" max="8199" width="14.75" style="209" customWidth="1"/>
    <col min="8200" max="8200" width="17.5" style="209" customWidth="1"/>
    <col min="8201" max="8450" width="9" style="209"/>
    <col min="8451" max="8451" width="12.5" style="209" customWidth="1"/>
    <col min="8452" max="8452" width="10.375" style="209" customWidth="1"/>
    <col min="8453" max="8453" width="14.5" style="209" customWidth="1"/>
    <col min="8454" max="8454" width="22.5" style="209" customWidth="1"/>
    <col min="8455" max="8455" width="14.75" style="209" customWidth="1"/>
    <col min="8456" max="8456" width="17.5" style="209" customWidth="1"/>
    <col min="8457" max="8706" width="9" style="209"/>
    <col min="8707" max="8707" width="12.5" style="209" customWidth="1"/>
    <col min="8708" max="8708" width="10.375" style="209" customWidth="1"/>
    <col min="8709" max="8709" width="14.5" style="209" customWidth="1"/>
    <col min="8710" max="8710" width="22.5" style="209" customWidth="1"/>
    <col min="8711" max="8711" width="14.75" style="209" customWidth="1"/>
    <col min="8712" max="8712" width="17.5" style="209" customWidth="1"/>
    <col min="8713" max="8962" width="9" style="209"/>
    <col min="8963" max="8963" width="12.5" style="209" customWidth="1"/>
    <col min="8964" max="8964" width="10.375" style="209" customWidth="1"/>
    <col min="8965" max="8965" width="14.5" style="209" customWidth="1"/>
    <col min="8966" max="8966" width="22.5" style="209" customWidth="1"/>
    <col min="8967" max="8967" width="14.75" style="209" customWidth="1"/>
    <col min="8968" max="8968" width="17.5" style="209" customWidth="1"/>
    <col min="8969" max="9218" width="9" style="209"/>
    <col min="9219" max="9219" width="12.5" style="209" customWidth="1"/>
    <col min="9220" max="9220" width="10.375" style="209" customWidth="1"/>
    <col min="9221" max="9221" width="14.5" style="209" customWidth="1"/>
    <col min="9222" max="9222" width="22.5" style="209" customWidth="1"/>
    <col min="9223" max="9223" width="14.75" style="209" customWidth="1"/>
    <col min="9224" max="9224" width="17.5" style="209" customWidth="1"/>
    <col min="9225" max="9474" width="9" style="209"/>
    <col min="9475" max="9475" width="12.5" style="209" customWidth="1"/>
    <col min="9476" max="9476" width="10.375" style="209" customWidth="1"/>
    <col min="9477" max="9477" width="14.5" style="209" customWidth="1"/>
    <col min="9478" max="9478" width="22.5" style="209" customWidth="1"/>
    <col min="9479" max="9479" width="14.75" style="209" customWidth="1"/>
    <col min="9480" max="9480" width="17.5" style="209" customWidth="1"/>
    <col min="9481" max="9730" width="9" style="209"/>
    <col min="9731" max="9731" width="12.5" style="209" customWidth="1"/>
    <col min="9732" max="9732" width="10.375" style="209" customWidth="1"/>
    <col min="9733" max="9733" width="14.5" style="209" customWidth="1"/>
    <col min="9734" max="9734" width="22.5" style="209" customWidth="1"/>
    <col min="9735" max="9735" width="14.75" style="209" customWidth="1"/>
    <col min="9736" max="9736" width="17.5" style="209" customWidth="1"/>
    <col min="9737" max="9986" width="9" style="209"/>
    <col min="9987" max="9987" width="12.5" style="209" customWidth="1"/>
    <col min="9988" max="9988" width="10.375" style="209" customWidth="1"/>
    <col min="9989" max="9989" width="14.5" style="209" customWidth="1"/>
    <col min="9990" max="9990" width="22.5" style="209" customWidth="1"/>
    <col min="9991" max="9991" width="14.75" style="209" customWidth="1"/>
    <col min="9992" max="9992" width="17.5" style="209" customWidth="1"/>
    <col min="9993" max="10242" width="9" style="209"/>
    <col min="10243" max="10243" width="12.5" style="209" customWidth="1"/>
    <col min="10244" max="10244" width="10.375" style="209" customWidth="1"/>
    <col min="10245" max="10245" width="14.5" style="209" customWidth="1"/>
    <col min="10246" max="10246" width="22.5" style="209" customWidth="1"/>
    <col min="10247" max="10247" width="14.75" style="209" customWidth="1"/>
    <col min="10248" max="10248" width="17.5" style="209" customWidth="1"/>
    <col min="10249" max="10498" width="9" style="209"/>
    <col min="10499" max="10499" width="12.5" style="209" customWidth="1"/>
    <col min="10500" max="10500" width="10.375" style="209" customWidth="1"/>
    <col min="10501" max="10501" width="14.5" style="209" customWidth="1"/>
    <col min="10502" max="10502" width="22.5" style="209" customWidth="1"/>
    <col min="10503" max="10503" width="14.75" style="209" customWidth="1"/>
    <col min="10504" max="10504" width="17.5" style="209" customWidth="1"/>
    <col min="10505" max="10754" width="9" style="209"/>
    <col min="10755" max="10755" width="12.5" style="209" customWidth="1"/>
    <col min="10756" max="10756" width="10.375" style="209" customWidth="1"/>
    <col min="10757" max="10757" width="14.5" style="209" customWidth="1"/>
    <col min="10758" max="10758" width="22.5" style="209" customWidth="1"/>
    <col min="10759" max="10759" width="14.75" style="209" customWidth="1"/>
    <col min="10760" max="10760" width="17.5" style="209" customWidth="1"/>
    <col min="10761" max="11010" width="9" style="209"/>
    <col min="11011" max="11011" width="12.5" style="209" customWidth="1"/>
    <col min="11012" max="11012" width="10.375" style="209" customWidth="1"/>
    <col min="11013" max="11013" width="14.5" style="209" customWidth="1"/>
    <col min="11014" max="11014" width="22.5" style="209" customWidth="1"/>
    <col min="11015" max="11015" width="14.75" style="209" customWidth="1"/>
    <col min="11016" max="11016" width="17.5" style="209" customWidth="1"/>
    <col min="11017" max="11266" width="9" style="209"/>
    <col min="11267" max="11267" width="12.5" style="209" customWidth="1"/>
    <col min="11268" max="11268" width="10.375" style="209" customWidth="1"/>
    <col min="11269" max="11269" width="14.5" style="209" customWidth="1"/>
    <col min="11270" max="11270" width="22.5" style="209" customWidth="1"/>
    <col min="11271" max="11271" width="14.75" style="209" customWidth="1"/>
    <col min="11272" max="11272" width="17.5" style="209" customWidth="1"/>
    <col min="11273" max="11522" width="9" style="209"/>
    <col min="11523" max="11523" width="12.5" style="209" customWidth="1"/>
    <col min="11524" max="11524" width="10.375" style="209" customWidth="1"/>
    <col min="11525" max="11525" width="14.5" style="209" customWidth="1"/>
    <col min="11526" max="11526" width="22.5" style="209" customWidth="1"/>
    <col min="11527" max="11527" width="14.75" style="209" customWidth="1"/>
    <col min="11528" max="11528" width="17.5" style="209" customWidth="1"/>
    <col min="11529" max="11778" width="9" style="209"/>
    <col min="11779" max="11779" width="12.5" style="209" customWidth="1"/>
    <col min="11780" max="11780" width="10.375" style="209" customWidth="1"/>
    <col min="11781" max="11781" width="14.5" style="209" customWidth="1"/>
    <col min="11782" max="11782" width="22.5" style="209" customWidth="1"/>
    <col min="11783" max="11783" width="14.75" style="209" customWidth="1"/>
    <col min="11784" max="11784" width="17.5" style="209" customWidth="1"/>
    <col min="11785" max="12034" width="9" style="209"/>
    <col min="12035" max="12035" width="12.5" style="209" customWidth="1"/>
    <col min="12036" max="12036" width="10.375" style="209" customWidth="1"/>
    <col min="12037" max="12037" width="14.5" style="209" customWidth="1"/>
    <col min="12038" max="12038" width="22.5" style="209" customWidth="1"/>
    <col min="12039" max="12039" width="14.75" style="209" customWidth="1"/>
    <col min="12040" max="12040" width="17.5" style="209" customWidth="1"/>
    <col min="12041" max="12290" width="9" style="209"/>
    <col min="12291" max="12291" width="12.5" style="209" customWidth="1"/>
    <col min="12292" max="12292" width="10.375" style="209" customWidth="1"/>
    <col min="12293" max="12293" width="14.5" style="209" customWidth="1"/>
    <col min="12294" max="12294" width="22.5" style="209" customWidth="1"/>
    <col min="12295" max="12295" width="14.75" style="209" customWidth="1"/>
    <col min="12296" max="12296" width="17.5" style="209" customWidth="1"/>
    <col min="12297" max="12546" width="9" style="209"/>
    <col min="12547" max="12547" width="12.5" style="209" customWidth="1"/>
    <col min="12548" max="12548" width="10.375" style="209" customWidth="1"/>
    <col min="12549" max="12549" width="14.5" style="209" customWidth="1"/>
    <col min="12550" max="12550" width="22.5" style="209" customWidth="1"/>
    <col min="12551" max="12551" width="14.75" style="209" customWidth="1"/>
    <col min="12552" max="12552" width="17.5" style="209" customWidth="1"/>
    <col min="12553" max="12802" width="9" style="209"/>
    <col min="12803" max="12803" width="12.5" style="209" customWidth="1"/>
    <col min="12804" max="12804" width="10.375" style="209" customWidth="1"/>
    <col min="12805" max="12805" width="14.5" style="209" customWidth="1"/>
    <col min="12806" max="12806" width="22.5" style="209" customWidth="1"/>
    <col min="12807" max="12807" width="14.75" style="209" customWidth="1"/>
    <col min="12808" max="12808" width="17.5" style="209" customWidth="1"/>
    <col min="12809" max="13058" width="9" style="209"/>
    <col min="13059" max="13059" width="12.5" style="209" customWidth="1"/>
    <col min="13060" max="13060" width="10.375" style="209" customWidth="1"/>
    <col min="13061" max="13061" width="14.5" style="209" customWidth="1"/>
    <col min="13062" max="13062" width="22.5" style="209" customWidth="1"/>
    <col min="13063" max="13063" width="14.75" style="209" customWidth="1"/>
    <col min="13064" max="13064" width="17.5" style="209" customWidth="1"/>
    <col min="13065" max="13314" width="9" style="209"/>
    <col min="13315" max="13315" width="12.5" style="209" customWidth="1"/>
    <col min="13316" max="13316" width="10.375" style="209" customWidth="1"/>
    <col min="13317" max="13317" width="14.5" style="209" customWidth="1"/>
    <col min="13318" max="13318" width="22.5" style="209" customWidth="1"/>
    <col min="13319" max="13319" width="14.75" style="209" customWidth="1"/>
    <col min="13320" max="13320" width="17.5" style="209" customWidth="1"/>
    <col min="13321" max="13570" width="9" style="209"/>
    <col min="13571" max="13571" width="12.5" style="209" customWidth="1"/>
    <col min="13572" max="13572" width="10.375" style="209" customWidth="1"/>
    <col min="13573" max="13573" width="14.5" style="209" customWidth="1"/>
    <col min="13574" max="13574" width="22.5" style="209" customWidth="1"/>
    <col min="13575" max="13575" width="14.75" style="209" customWidth="1"/>
    <col min="13576" max="13576" width="17.5" style="209" customWidth="1"/>
    <col min="13577" max="13826" width="9" style="209"/>
    <col min="13827" max="13827" width="12.5" style="209" customWidth="1"/>
    <col min="13828" max="13828" width="10.375" style="209" customWidth="1"/>
    <col min="13829" max="13829" width="14.5" style="209" customWidth="1"/>
    <col min="13830" max="13830" width="22.5" style="209" customWidth="1"/>
    <col min="13831" max="13831" width="14.75" style="209" customWidth="1"/>
    <col min="13832" max="13832" width="17.5" style="209" customWidth="1"/>
    <col min="13833" max="14082" width="9" style="209"/>
    <col min="14083" max="14083" width="12.5" style="209" customWidth="1"/>
    <col min="14084" max="14084" width="10.375" style="209" customWidth="1"/>
    <col min="14085" max="14085" width="14.5" style="209" customWidth="1"/>
    <col min="14086" max="14086" width="22.5" style="209" customWidth="1"/>
    <col min="14087" max="14087" width="14.75" style="209" customWidth="1"/>
    <col min="14088" max="14088" width="17.5" style="209" customWidth="1"/>
    <col min="14089" max="14338" width="9" style="209"/>
    <col min="14339" max="14339" width="12.5" style="209" customWidth="1"/>
    <col min="14340" max="14340" width="10.375" style="209" customWidth="1"/>
    <col min="14341" max="14341" width="14.5" style="209" customWidth="1"/>
    <col min="14342" max="14342" width="22.5" style="209" customWidth="1"/>
    <col min="14343" max="14343" width="14.75" style="209" customWidth="1"/>
    <col min="14344" max="14344" width="17.5" style="209" customWidth="1"/>
    <col min="14345" max="14594" width="9" style="209"/>
    <col min="14595" max="14595" width="12.5" style="209" customWidth="1"/>
    <col min="14596" max="14596" width="10.375" style="209" customWidth="1"/>
    <col min="14597" max="14597" width="14.5" style="209" customWidth="1"/>
    <col min="14598" max="14598" width="22.5" style="209" customWidth="1"/>
    <col min="14599" max="14599" width="14.75" style="209" customWidth="1"/>
    <col min="14600" max="14600" width="17.5" style="209" customWidth="1"/>
    <col min="14601" max="14850" width="9" style="209"/>
    <col min="14851" max="14851" width="12.5" style="209" customWidth="1"/>
    <col min="14852" max="14852" width="10.375" style="209" customWidth="1"/>
    <col min="14853" max="14853" width="14.5" style="209" customWidth="1"/>
    <col min="14854" max="14854" width="22.5" style="209" customWidth="1"/>
    <col min="14855" max="14855" width="14.75" style="209" customWidth="1"/>
    <col min="14856" max="14856" width="17.5" style="209" customWidth="1"/>
    <col min="14857" max="15106" width="9" style="209"/>
    <col min="15107" max="15107" width="12.5" style="209" customWidth="1"/>
    <col min="15108" max="15108" width="10.375" style="209" customWidth="1"/>
    <col min="15109" max="15109" width="14.5" style="209" customWidth="1"/>
    <col min="15110" max="15110" width="22.5" style="209" customWidth="1"/>
    <col min="15111" max="15111" width="14.75" style="209" customWidth="1"/>
    <col min="15112" max="15112" width="17.5" style="209" customWidth="1"/>
    <col min="15113" max="15362" width="9" style="209"/>
    <col min="15363" max="15363" width="12.5" style="209" customWidth="1"/>
    <col min="15364" max="15364" width="10.375" style="209" customWidth="1"/>
    <col min="15365" max="15365" width="14.5" style="209" customWidth="1"/>
    <col min="15366" max="15366" width="22.5" style="209" customWidth="1"/>
    <col min="15367" max="15367" width="14.75" style="209" customWidth="1"/>
    <col min="15368" max="15368" width="17.5" style="209" customWidth="1"/>
    <col min="15369" max="15618" width="9" style="209"/>
    <col min="15619" max="15619" width="12.5" style="209" customWidth="1"/>
    <col min="15620" max="15620" width="10.375" style="209" customWidth="1"/>
    <col min="15621" max="15621" width="14.5" style="209" customWidth="1"/>
    <col min="15622" max="15622" width="22.5" style="209" customWidth="1"/>
    <col min="15623" max="15623" width="14.75" style="209" customWidth="1"/>
    <col min="15624" max="15624" width="17.5" style="209" customWidth="1"/>
    <col min="15625" max="15874" width="9" style="209"/>
    <col min="15875" max="15875" width="12.5" style="209" customWidth="1"/>
    <col min="15876" max="15876" width="10.375" style="209" customWidth="1"/>
    <col min="15877" max="15877" width="14.5" style="209" customWidth="1"/>
    <col min="15878" max="15878" width="22.5" style="209" customWidth="1"/>
    <col min="15879" max="15879" width="14.75" style="209" customWidth="1"/>
    <col min="15880" max="15880" width="17.5" style="209" customWidth="1"/>
    <col min="15881" max="16130" width="9" style="209"/>
    <col min="16131" max="16131" width="12.5" style="209" customWidth="1"/>
    <col min="16132" max="16132" width="10.375" style="209" customWidth="1"/>
    <col min="16133" max="16133" width="14.5" style="209" customWidth="1"/>
    <col min="16134" max="16134" width="22.5" style="209" customWidth="1"/>
    <col min="16135" max="16135" width="14.75" style="209" customWidth="1"/>
    <col min="16136" max="16136" width="17.5" style="209" customWidth="1"/>
    <col min="16137" max="16384" width="9" style="209"/>
  </cols>
  <sheetData>
    <row r="2" spans="1:8" ht="20.25" x14ac:dyDescent="0.15">
      <c r="A2" s="395" t="s">
        <v>362</v>
      </c>
      <c r="B2" s="395"/>
      <c r="C2" s="395"/>
      <c r="D2" s="395"/>
      <c r="E2" s="395"/>
      <c r="F2" s="395"/>
      <c r="G2" s="395"/>
      <c r="H2" s="395"/>
    </row>
    <row r="4" spans="1:8" x14ac:dyDescent="0.15">
      <c r="A4" s="406" t="s">
        <v>314</v>
      </c>
      <c r="B4" s="406"/>
      <c r="C4" s="249"/>
      <c r="D4" s="249"/>
      <c r="E4" s="249"/>
      <c r="F4" s="249"/>
      <c r="G4" s="249"/>
    </row>
    <row r="5" spans="1:8" ht="24" customHeight="1" x14ac:dyDescent="0.15">
      <c r="A5" s="247" t="s">
        <v>363</v>
      </c>
      <c r="B5" s="247" t="s">
        <v>364</v>
      </c>
      <c r="C5" s="247" t="s">
        <v>365</v>
      </c>
      <c r="D5" s="247" t="s">
        <v>325</v>
      </c>
      <c r="E5" s="247" t="s">
        <v>366</v>
      </c>
      <c r="F5" s="247" t="s">
        <v>367</v>
      </c>
      <c r="G5" s="247" t="s">
        <v>368</v>
      </c>
      <c r="H5" s="247" t="s">
        <v>336</v>
      </c>
    </row>
    <row r="6" spans="1:8" x14ac:dyDescent="0.15">
      <c r="A6" s="407" t="s">
        <v>141</v>
      </c>
      <c r="B6" s="407"/>
      <c r="C6" s="407"/>
      <c r="D6" s="407"/>
      <c r="E6" s="407"/>
      <c r="F6" s="407"/>
      <c r="G6" s="407"/>
      <c r="H6" s="407"/>
    </row>
    <row r="7" spans="1:8" x14ac:dyDescent="0.15">
      <c r="A7" s="394"/>
      <c r="B7" s="394"/>
      <c r="C7" s="394"/>
      <c r="D7" s="394"/>
      <c r="E7" s="394"/>
      <c r="F7" s="394"/>
      <c r="G7" s="394"/>
      <c r="H7" s="394"/>
    </row>
    <row r="8" spans="1:8" x14ac:dyDescent="0.15">
      <c r="A8" s="394"/>
      <c r="B8" s="394"/>
      <c r="C8" s="394"/>
      <c r="D8" s="394"/>
      <c r="E8" s="394"/>
      <c r="F8" s="394"/>
      <c r="G8" s="394"/>
      <c r="H8" s="394"/>
    </row>
    <row r="9" spans="1:8" x14ac:dyDescent="0.15">
      <c r="A9" s="394"/>
      <c r="B9" s="394"/>
      <c r="C9" s="394"/>
      <c r="D9" s="394"/>
      <c r="E9" s="394"/>
      <c r="F9" s="394"/>
      <c r="G9" s="394"/>
      <c r="H9" s="394"/>
    </row>
    <row r="10" spans="1:8" x14ac:dyDescent="0.15">
      <c r="A10" s="394"/>
      <c r="B10" s="394"/>
      <c r="C10" s="394"/>
      <c r="D10" s="394"/>
      <c r="E10" s="394"/>
      <c r="F10" s="394"/>
      <c r="G10" s="394"/>
      <c r="H10" s="394"/>
    </row>
    <row r="11" spans="1:8" x14ac:dyDescent="0.15">
      <c r="A11" s="394"/>
      <c r="B11" s="394"/>
      <c r="C11" s="394"/>
      <c r="D11" s="394"/>
      <c r="E11" s="394"/>
      <c r="F11" s="394"/>
      <c r="G11" s="394"/>
      <c r="H11" s="394"/>
    </row>
  </sheetData>
  <mergeCells count="3">
    <mergeCell ref="A2:H2"/>
    <mergeCell ref="A4:B4"/>
    <mergeCell ref="A6:H11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="86" zoomScaleNormal="86" workbookViewId="0">
      <selection activeCell="D24" sqref="D24"/>
    </sheetView>
  </sheetViews>
  <sheetFormatPr defaultColWidth="9" defaultRowHeight="13.5" x14ac:dyDescent="0.3"/>
  <cols>
    <col min="1" max="2" width="3.125" style="2" customWidth="1"/>
    <col min="3" max="3" width="28.5" style="2" customWidth="1"/>
    <col min="4" max="4" width="16.75" style="2" customWidth="1"/>
    <col min="5" max="5" width="16.5" style="2" customWidth="1"/>
    <col min="6" max="6" width="16.25" style="2" customWidth="1"/>
    <col min="7" max="7" width="10.875" style="2" customWidth="1"/>
    <col min="8" max="8" width="7.5" style="2" customWidth="1"/>
    <col min="9" max="9" width="9.625" style="2" customWidth="1"/>
    <col min="10" max="10" width="31.375" style="2" customWidth="1"/>
    <col min="11" max="11" width="18.375" style="2" customWidth="1"/>
    <col min="12" max="12" width="16.75" style="2" customWidth="1"/>
    <col min="13" max="14" width="16.625" style="2" customWidth="1"/>
    <col min="15" max="15" width="17.625" style="2" bestFit="1" customWidth="1"/>
    <col min="16" max="16384" width="9" style="2"/>
  </cols>
  <sheetData>
    <row r="1" spans="1:15" ht="42" customHeight="1" x14ac:dyDescent="0.3">
      <c r="A1" s="325"/>
      <c r="B1" s="325"/>
      <c r="C1" s="326"/>
      <c r="D1" s="327" t="s">
        <v>380</v>
      </c>
      <c r="E1" s="328"/>
      <c r="F1" s="328"/>
      <c r="G1" s="328"/>
      <c r="H1" s="328"/>
      <c r="I1" s="328"/>
      <c r="J1" s="328"/>
      <c r="K1" s="328"/>
      <c r="L1" s="329"/>
      <c r="M1" s="22"/>
      <c r="N1" s="22"/>
    </row>
    <row r="2" spans="1:15" ht="36" customHeight="1" thickBot="1" x14ac:dyDescent="0.35">
      <c r="A2" s="330" t="s">
        <v>388</v>
      </c>
      <c r="B2" s="330"/>
      <c r="C2" s="330"/>
      <c r="D2" s="330"/>
      <c r="E2" s="23"/>
      <c r="F2" s="23"/>
      <c r="G2" s="23"/>
      <c r="H2" s="23"/>
      <c r="I2" s="21"/>
      <c r="J2" s="21"/>
      <c r="K2" s="331" t="s">
        <v>389</v>
      </c>
      <c r="L2" s="331"/>
      <c r="M2" s="331"/>
      <c r="N2" s="331"/>
    </row>
    <row r="3" spans="1:15" s="7" customFormat="1" ht="24" customHeight="1" thickBot="1" x14ac:dyDescent="0.35">
      <c r="A3" s="332" t="s">
        <v>390</v>
      </c>
      <c r="B3" s="333"/>
      <c r="C3" s="333"/>
      <c r="D3" s="333"/>
      <c r="E3" s="333"/>
      <c r="F3" s="333"/>
      <c r="G3" s="334"/>
      <c r="H3" s="335" t="s">
        <v>16</v>
      </c>
      <c r="I3" s="336"/>
      <c r="J3" s="336"/>
      <c r="K3" s="336"/>
      <c r="L3" s="336"/>
      <c r="M3" s="336"/>
      <c r="N3" s="337"/>
      <c r="O3" s="2"/>
    </row>
    <row r="4" spans="1:15" ht="24" customHeight="1" thickTop="1" x14ac:dyDescent="0.3">
      <c r="A4" s="342" t="s">
        <v>392</v>
      </c>
      <c r="B4" s="344" t="s">
        <v>393</v>
      </c>
      <c r="C4" s="344" t="s">
        <v>394</v>
      </c>
      <c r="D4" s="338" t="s">
        <v>92</v>
      </c>
      <c r="E4" s="338" t="s">
        <v>93</v>
      </c>
      <c r="F4" s="346" t="s">
        <v>395</v>
      </c>
      <c r="G4" s="347"/>
      <c r="H4" s="349" t="s">
        <v>396</v>
      </c>
      <c r="I4" s="351" t="s">
        <v>393</v>
      </c>
      <c r="J4" s="351" t="s">
        <v>394</v>
      </c>
      <c r="K4" s="338" t="s">
        <v>92</v>
      </c>
      <c r="L4" s="338" t="s">
        <v>93</v>
      </c>
      <c r="M4" s="340" t="s">
        <v>395</v>
      </c>
      <c r="N4" s="341"/>
    </row>
    <row r="5" spans="1:15" ht="24" customHeight="1" thickBot="1" x14ac:dyDescent="0.35">
      <c r="A5" s="343"/>
      <c r="B5" s="345"/>
      <c r="C5" s="345"/>
      <c r="D5" s="339"/>
      <c r="E5" s="339"/>
      <c r="F5" s="265" t="s">
        <v>21</v>
      </c>
      <c r="G5" s="274" t="s">
        <v>398</v>
      </c>
      <c r="H5" s="350"/>
      <c r="I5" s="352"/>
      <c r="J5" s="352"/>
      <c r="K5" s="339"/>
      <c r="L5" s="339"/>
      <c r="M5" s="265" t="s">
        <v>21</v>
      </c>
      <c r="N5" s="25" t="s">
        <v>398</v>
      </c>
    </row>
    <row r="6" spans="1:15" ht="24" customHeight="1" thickBot="1" x14ac:dyDescent="0.35">
      <c r="A6" s="356" t="s">
        <v>399</v>
      </c>
      <c r="B6" s="357"/>
      <c r="C6" s="357"/>
      <c r="D6" s="26">
        <f>D7+D10+D12+D17+D19</f>
        <v>6951524039</v>
      </c>
      <c r="E6" s="26">
        <f>E7+E10+E12+E17+E19</f>
        <v>7077699039</v>
      </c>
      <c r="F6" s="26">
        <f>F7+F10+F12+F19</f>
        <v>126175000</v>
      </c>
      <c r="G6" s="275">
        <f t="shared" ref="G6:G8" si="0">F6/D6</f>
        <v>1.8150696062061045E-2</v>
      </c>
      <c r="H6" s="358" t="s">
        <v>400</v>
      </c>
      <c r="I6" s="359"/>
      <c r="J6" s="360"/>
      <c r="K6" s="28">
        <f>SUM(K7,K24,K28,K58,K60)</f>
        <v>6951524039</v>
      </c>
      <c r="L6" s="28">
        <f t="shared" ref="L6:M6" si="1">SUM(L7,L24,L28,L58,L60)</f>
        <v>6735073212</v>
      </c>
      <c r="M6" s="28">
        <f t="shared" si="1"/>
        <v>-216450827</v>
      </c>
      <c r="N6" s="29">
        <f t="shared" ref="N6:N23" si="2">M6/K6</f>
        <v>-3.1137175932306374E-2</v>
      </c>
    </row>
    <row r="7" spans="1:15" ht="24" customHeight="1" thickBot="1" x14ac:dyDescent="0.35">
      <c r="A7" s="361" t="s">
        <v>25</v>
      </c>
      <c r="B7" s="362"/>
      <c r="C7" s="363"/>
      <c r="D7" s="30">
        <f>SUM(D8:D9)</f>
        <v>6944510000</v>
      </c>
      <c r="E7" s="30">
        <f>SUM(E8:E9)</f>
        <v>7070685000</v>
      </c>
      <c r="F7" s="30">
        <f>SUM(F8:F9)</f>
        <v>126175000</v>
      </c>
      <c r="G7" s="103">
        <f t="shared" si="0"/>
        <v>1.8169028484371106E-2</v>
      </c>
      <c r="H7" s="31" t="s">
        <v>401</v>
      </c>
      <c r="I7" s="32"/>
      <c r="J7" s="33"/>
      <c r="K7" s="34">
        <f>SUM(K8,K14,K17)</f>
        <v>406200460</v>
      </c>
      <c r="L7" s="34">
        <f>SUM(L8,L14,L17)</f>
        <v>420966130</v>
      </c>
      <c r="M7" s="34">
        <f>SUM(M8,M14,M17)</f>
        <v>14765670</v>
      </c>
      <c r="N7" s="35">
        <f t="shared" si="2"/>
        <v>3.6350697387196457E-2</v>
      </c>
      <c r="O7" s="98"/>
    </row>
    <row r="8" spans="1:15" ht="24" customHeight="1" thickBot="1" x14ac:dyDescent="0.35">
      <c r="A8" s="36"/>
      <c r="B8" s="37"/>
      <c r="C8" s="38" t="s">
        <v>445</v>
      </c>
      <c r="D8" s="17">
        <v>4616860000</v>
      </c>
      <c r="E8" s="17">
        <v>4743035000</v>
      </c>
      <c r="F8" s="39">
        <f>E8-D8</f>
        <v>126175000</v>
      </c>
      <c r="G8" s="104">
        <f t="shared" si="0"/>
        <v>2.7329180438653112E-2</v>
      </c>
      <c r="H8" s="40"/>
      <c r="I8" s="139" t="s">
        <v>28</v>
      </c>
      <c r="J8" s="140"/>
      <c r="K8" s="41">
        <f>SUM(K9:K13)</f>
        <v>350795760</v>
      </c>
      <c r="L8" s="41">
        <f>SUM(L9:L13)</f>
        <v>370587690</v>
      </c>
      <c r="M8" s="86">
        <f>SUM(M9:M13)</f>
        <v>19791930</v>
      </c>
      <c r="N8" s="42">
        <f t="shared" si="2"/>
        <v>5.6420094701258645E-2</v>
      </c>
      <c r="O8" s="98"/>
    </row>
    <row r="9" spans="1:15" ht="24" customHeight="1" thickBot="1" x14ac:dyDescent="0.35">
      <c r="A9" s="36"/>
      <c r="B9" s="43"/>
      <c r="C9" s="38" t="s">
        <v>446</v>
      </c>
      <c r="D9" s="17">
        <v>2327650000</v>
      </c>
      <c r="E9" s="17">
        <v>2327650000</v>
      </c>
      <c r="F9" s="39">
        <f>E9-D9</f>
        <v>0</v>
      </c>
      <c r="G9" s="104">
        <f t="shared" ref="G9" si="3">F9/D9</f>
        <v>0</v>
      </c>
      <c r="H9" s="40"/>
      <c r="I9" s="93"/>
      <c r="J9" s="141" t="s">
        <v>404</v>
      </c>
      <c r="K9" s="142">
        <f>299679860-43716200</f>
        <v>255963660</v>
      </c>
      <c r="L9" s="142">
        <v>271270860</v>
      </c>
      <c r="M9" s="143">
        <f>L9-K9</f>
        <v>15307200</v>
      </c>
      <c r="N9" s="144">
        <f t="shared" si="2"/>
        <v>5.9802239114724334E-2</v>
      </c>
      <c r="O9" s="98"/>
    </row>
    <row r="10" spans="1:15" ht="24" customHeight="1" x14ac:dyDescent="0.3">
      <c r="A10" s="353" t="s">
        <v>410</v>
      </c>
      <c r="B10" s="354"/>
      <c r="C10" s="355"/>
      <c r="D10" s="45">
        <f>SUM(D11:D11)</f>
        <v>3000000</v>
      </c>
      <c r="E10" s="45">
        <f>SUM(E11:E11)</f>
        <v>3000000</v>
      </c>
      <c r="F10" s="45">
        <f>SUM(F11:F11)</f>
        <v>0</v>
      </c>
      <c r="G10" s="105">
        <v>0</v>
      </c>
      <c r="H10" s="40"/>
      <c r="I10" s="145"/>
      <c r="J10" s="146" t="s">
        <v>32</v>
      </c>
      <c r="K10" s="44">
        <f>42274360-5140100</f>
        <v>37134260</v>
      </c>
      <c r="L10" s="44">
        <v>38362930</v>
      </c>
      <c r="M10" s="147">
        <f>L10-K10</f>
        <v>1228670</v>
      </c>
      <c r="N10" s="148">
        <f t="shared" si="2"/>
        <v>3.3087235345473427E-2</v>
      </c>
    </row>
    <row r="11" spans="1:15" ht="24" customHeight="1" thickBot="1" x14ac:dyDescent="0.35">
      <c r="A11" s="47"/>
      <c r="B11" s="48"/>
      <c r="C11" s="49" t="s">
        <v>412</v>
      </c>
      <c r="D11" s="39">
        <v>3000000</v>
      </c>
      <c r="E11" s="39">
        <v>3000000</v>
      </c>
      <c r="F11" s="39">
        <f>E11-D11</f>
        <v>0</v>
      </c>
      <c r="G11" s="104">
        <v>0</v>
      </c>
      <c r="H11" s="40"/>
      <c r="I11" s="145"/>
      <c r="J11" s="146" t="s">
        <v>407</v>
      </c>
      <c r="K11" s="44">
        <f>29470320-4237200</f>
        <v>25233120</v>
      </c>
      <c r="L11" s="44">
        <v>26684320</v>
      </c>
      <c r="M11" s="147">
        <f>L11-K11</f>
        <v>1451200</v>
      </c>
      <c r="N11" s="148">
        <f t="shared" si="2"/>
        <v>5.751171476218557E-2</v>
      </c>
    </row>
    <row r="12" spans="1:15" ht="24" customHeight="1" x14ac:dyDescent="0.3">
      <c r="A12" s="353" t="s">
        <v>414</v>
      </c>
      <c r="B12" s="354"/>
      <c r="C12" s="355"/>
      <c r="D12" s="45">
        <f>D13</f>
        <v>4014039</v>
      </c>
      <c r="E12" s="45">
        <f>E13</f>
        <v>4014039</v>
      </c>
      <c r="F12" s="45">
        <f>F13</f>
        <v>0</v>
      </c>
      <c r="G12" s="105">
        <v>0</v>
      </c>
      <c r="H12" s="40"/>
      <c r="I12" s="145"/>
      <c r="J12" s="149" t="s">
        <v>409</v>
      </c>
      <c r="K12" s="44">
        <f>35049220-4834500</f>
        <v>30214720</v>
      </c>
      <c r="L12" s="44">
        <v>31769580</v>
      </c>
      <c r="M12" s="147">
        <f>L12-K12</f>
        <v>1554860</v>
      </c>
      <c r="N12" s="148">
        <f t="shared" si="2"/>
        <v>5.1460347803984285E-2</v>
      </c>
    </row>
    <row r="13" spans="1:15" ht="24" customHeight="1" thickBot="1" x14ac:dyDescent="0.35">
      <c r="A13" s="94"/>
      <c r="B13" s="102"/>
      <c r="C13" s="187" t="s">
        <v>79</v>
      </c>
      <c r="D13" s="188">
        <v>4014039</v>
      </c>
      <c r="E13" s="188">
        <v>4014039</v>
      </c>
      <c r="F13" s="50">
        <f>E13-D13</f>
        <v>0</v>
      </c>
      <c r="G13" s="106">
        <v>0</v>
      </c>
      <c r="H13" s="40"/>
      <c r="I13" s="145"/>
      <c r="J13" s="150" t="s">
        <v>411</v>
      </c>
      <c r="K13" s="50">
        <f>2750000-500000</f>
        <v>2250000</v>
      </c>
      <c r="L13" s="50">
        <v>2500000</v>
      </c>
      <c r="M13" s="87">
        <f>L13-K13</f>
        <v>250000</v>
      </c>
      <c r="N13" s="151">
        <f t="shared" si="2"/>
        <v>0.1111111111111111</v>
      </c>
    </row>
    <row r="14" spans="1:15" ht="24" customHeight="1" thickBot="1" x14ac:dyDescent="0.35">
      <c r="H14" s="40"/>
      <c r="I14" s="139" t="s">
        <v>37</v>
      </c>
      <c r="J14" s="111"/>
      <c r="K14" s="41">
        <f>SUM(K15:K16)</f>
        <v>12139650</v>
      </c>
      <c r="L14" s="41">
        <f>SUM(L15:L16)</f>
        <v>12139650</v>
      </c>
      <c r="M14" s="86">
        <f>SUM(M15:M16)</f>
        <v>0</v>
      </c>
      <c r="N14" s="42">
        <f t="shared" si="2"/>
        <v>0</v>
      </c>
    </row>
    <row r="15" spans="1:15" ht="24" customHeight="1" x14ac:dyDescent="0.3">
      <c r="H15" s="40"/>
      <c r="I15" s="93"/>
      <c r="J15" s="141" t="s">
        <v>38</v>
      </c>
      <c r="K15" s="142">
        <v>11000500</v>
      </c>
      <c r="L15" s="152">
        <v>11000500</v>
      </c>
      <c r="M15" s="143">
        <f>L15-K15</f>
        <v>0</v>
      </c>
      <c r="N15" s="144">
        <f t="shared" si="2"/>
        <v>0</v>
      </c>
    </row>
    <row r="16" spans="1:15" ht="24" customHeight="1" thickBot="1" x14ac:dyDescent="0.35">
      <c r="H16" s="52"/>
      <c r="I16" s="153"/>
      <c r="J16" s="112" t="s">
        <v>39</v>
      </c>
      <c r="K16" s="154">
        <v>1139150</v>
      </c>
      <c r="L16" s="155">
        <v>1139150</v>
      </c>
      <c r="M16" s="87">
        <f>L16-K16</f>
        <v>0</v>
      </c>
      <c r="N16" s="151">
        <f t="shared" si="2"/>
        <v>0</v>
      </c>
    </row>
    <row r="17" spans="1:15" ht="24" customHeight="1" thickBot="1" x14ac:dyDescent="0.35">
      <c r="A17" s="348"/>
      <c r="B17" s="348"/>
      <c r="C17" s="348"/>
      <c r="D17" s="267"/>
      <c r="E17" s="267"/>
      <c r="F17" s="267"/>
      <c r="G17" s="268"/>
      <c r="H17" s="40"/>
      <c r="I17" s="156" t="s">
        <v>418</v>
      </c>
      <c r="J17" s="111"/>
      <c r="K17" s="41">
        <f>SUM(K18:K23)</f>
        <v>43265050</v>
      </c>
      <c r="L17" s="41">
        <f>SUM(L18:L23)</f>
        <v>38238790</v>
      </c>
      <c r="M17" s="86">
        <f>SUM(M18:M23)</f>
        <v>-5026260</v>
      </c>
      <c r="N17" s="42">
        <f t="shared" si="2"/>
        <v>-0.11617367829229366</v>
      </c>
    </row>
    <row r="18" spans="1:15" ht="24" customHeight="1" x14ac:dyDescent="0.3">
      <c r="A18" s="269"/>
      <c r="B18" s="270"/>
      <c r="C18" s="271"/>
      <c r="D18" s="272"/>
      <c r="E18" s="272"/>
      <c r="F18" s="272"/>
      <c r="G18" s="273"/>
      <c r="H18" s="40"/>
      <c r="I18" s="145"/>
      <c r="J18" s="157" t="s">
        <v>41</v>
      </c>
      <c r="K18" s="142">
        <f>5809400-2200000</f>
        <v>3609400</v>
      </c>
      <c r="L18" s="41">
        <v>4709400</v>
      </c>
      <c r="M18" s="143">
        <f t="shared" ref="M18:M23" si="4">L18-K18</f>
        <v>1100000</v>
      </c>
      <c r="N18" s="144">
        <f t="shared" si="2"/>
        <v>0.3047597938715576</v>
      </c>
    </row>
    <row r="19" spans="1:15" ht="24" customHeight="1" x14ac:dyDescent="0.3">
      <c r="A19" s="348"/>
      <c r="B19" s="348"/>
      <c r="C19" s="348"/>
      <c r="D19" s="267"/>
      <c r="E19" s="267"/>
      <c r="F19" s="267"/>
      <c r="G19" s="268"/>
      <c r="H19" s="40"/>
      <c r="I19" s="145"/>
      <c r="J19" s="146" t="s">
        <v>420</v>
      </c>
      <c r="K19" s="44">
        <f>17036190-300000</f>
        <v>16736190</v>
      </c>
      <c r="L19" s="158">
        <v>17036190</v>
      </c>
      <c r="M19" s="147">
        <f t="shared" si="4"/>
        <v>300000</v>
      </c>
      <c r="N19" s="148">
        <f t="shared" si="2"/>
        <v>1.7925226709304805E-2</v>
      </c>
    </row>
    <row r="20" spans="1:15" ht="24" customHeight="1" x14ac:dyDescent="0.3">
      <c r="A20" s="269"/>
      <c r="B20" s="270"/>
      <c r="C20" s="271"/>
      <c r="D20" s="272"/>
      <c r="E20" s="272"/>
      <c r="F20" s="272"/>
      <c r="G20" s="273"/>
      <c r="H20" s="40"/>
      <c r="I20" s="46"/>
      <c r="J20" s="149" t="s">
        <v>44</v>
      </c>
      <c r="K20" s="44">
        <f>10658950-352000</f>
        <v>10306950</v>
      </c>
      <c r="L20" s="158">
        <v>10658950</v>
      </c>
      <c r="M20" s="147">
        <f t="shared" si="4"/>
        <v>352000</v>
      </c>
      <c r="N20" s="148">
        <f t="shared" si="2"/>
        <v>3.4151713164418181E-2</v>
      </c>
    </row>
    <row r="21" spans="1:15" ht="24" customHeight="1" x14ac:dyDescent="0.3">
      <c r="H21" s="53"/>
      <c r="I21" s="159"/>
      <c r="J21" s="146" t="s">
        <v>421</v>
      </c>
      <c r="K21" s="44">
        <v>3671250</v>
      </c>
      <c r="L21" s="158">
        <v>3671250</v>
      </c>
      <c r="M21" s="147">
        <f t="shared" si="4"/>
        <v>0</v>
      </c>
      <c r="N21" s="148">
        <f t="shared" si="2"/>
        <v>0</v>
      </c>
    </row>
    <row r="22" spans="1:15" ht="24" customHeight="1" x14ac:dyDescent="0.3">
      <c r="H22" s="46"/>
      <c r="I22" s="93"/>
      <c r="J22" s="149" t="s">
        <v>422</v>
      </c>
      <c r="K22" s="44">
        <v>1150500</v>
      </c>
      <c r="L22" s="158">
        <v>1150500</v>
      </c>
      <c r="M22" s="147">
        <f t="shared" si="4"/>
        <v>0</v>
      </c>
      <c r="N22" s="148">
        <f t="shared" si="2"/>
        <v>0</v>
      </c>
    </row>
    <row r="23" spans="1:15" ht="24" customHeight="1" thickBot="1" x14ac:dyDescent="0.35">
      <c r="H23" s="40"/>
      <c r="I23" s="145"/>
      <c r="J23" s="282" t="s">
        <v>423</v>
      </c>
      <c r="K23" s="266">
        <f>8490760-700000</f>
        <v>7790760</v>
      </c>
      <c r="L23" s="165">
        <v>1012500</v>
      </c>
      <c r="M23" s="283">
        <f t="shared" si="4"/>
        <v>-6778260</v>
      </c>
      <c r="N23" s="284">
        <f t="shared" si="2"/>
        <v>-0.87003835312601085</v>
      </c>
    </row>
    <row r="24" spans="1:15" ht="24" customHeight="1" thickTop="1" x14ac:dyDescent="0.3">
      <c r="A24" s="101"/>
      <c r="B24" s="101"/>
      <c r="C24" s="54"/>
      <c r="H24" s="285" t="s">
        <v>424</v>
      </c>
      <c r="I24" s="286"/>
      <c r="J24" s="287" t="s">
        <v>425</v>
      </c>
      <c r="K24" s="288">
        <f>SUM(K25:K27)</f>
        <v>22043240</v>
      </c>
      <c r="L24" s="288">
        <f>SUM(L25:L27)</f>
        <v>25043240</v>
      </c>
      <c r="M24" s="289">
        <f>SUM(M25:M27)</f>
        <v>3000000</v>
      </c>
      <c r="N24" s="290">
        <v>0</v>
      </c>
    </row>
    <row r="25" spans="1:15" ht="24" customHeight="1" x14ac:dyDescent="0.3">
      <c r="A25" s="54"/>
      <c r="B25" s="54"/>
      <c r="C25" s="135"/>
      <c r="D25" s="128"/>
      <c r="E25" s="58"/>
      <c r="F25" s="54"/>
      <c r="G25" s="54"/>
      <c r="H25" s="276"/>
      <c r="I25" s="162" t="s">
        <v>293</v>
      </c>
      <c r="J25" s="291" t="s">
        <v>293</v>
      </c>
      <c r="K25" s="292">
        <v>7780900</v>
      </c>
      <c r="L25" s="293">
        <v>7780900</v>
      </c>
      <c r="M25" s="294">
        <f>L25-K25</f>
        <v>0</v>
      </c>
      <c r="N25" s="295">
        <v>0</v>
      </c>
    </row>
    <row r="26" spans="1:15" ht="24" customHeight="1" x14ac:dyDescent="0.3">
      <c r="A26" s="54"/>
      <c r="B26" s="54"/>
      <c r="C26" s="54"/>
      <c r="D26" s="54"/>
      <c r="E26" s="55"/>
      <c r="F26" s="54"/>
      <c r="G26" s="54"/>
      <c r="H26" s="276"/>
      <c r="I26" s="162"/>
      <c r="J26" s="296" t="s">
        <v>426</v>
      </c>
      <c r="K26" s="292">
        <v>7068540</v>
      </c>
      <c r="L26" s="293">
        <v>7068540</v>
      </c>
      <c r="M26" s="294">
        <f>L26-K26</f>
        <v>0</v>
      </c>
      <c r="N26" s="295">
        <f>M26/K26</f>
        <v>0</v>
      </c>
    </row>
    <row r="27" spans="1:15" ht="24" customHeight="1" thickBot="1" x14ac:dyDescent="0.35">
      <c r="A27" s="56"/>
      <c r="B27" s="56"/>
      <c r="C27" s="57"/>
      <c r="D27" s="66"/>
      <c r="E27" s="58"/>
      <c r="F27" s="58"/>
      <c r="G27" s="59"/>
      <c r="H27" s="277"/>
      <c r="I27" s="171"/>
      <c r="J27" s="112" t="s">
        <v>49</v>
      </c>
      <c r="K27" s="50">
        <f>13193800-6000000</f>
        <v>7193800</v>
      </c>
      <c r="L27" s="50">
        <v>10193800</v>
      </c>
      <c r="M27" s="172">
        <f>L27-K27</f>
        <v>3000000</v>
      </c>
      <c r="N27" s="151">
        <v>0</v>
      </c>
    </row>
    <row r="28" spans="1:15" ht="24" customHeight="1" thickBot="1" x14ac:dyDescent="0.35">
      <c r="A28" s="56"/>
      <c r="B28" s="56"/>
      <c r="C28" s="57"/>
      <c r="D28" s="58"/>
      <c r="E28" s="58"/>
      <c r="F28" s="60"/>
      <c r="G28" s="59"/>
      <c r="H28" s="31" t="s">
        <v>50</v>
      </c>
      <c r="I28" s="173"/>
      <c r="J28" s="174" t="s">
        <v>50</v>
      </c>
      <c r="K28" s="175">
        <f>K29</f>
        <v>6516266300</v>
      </c>
      <c r="L28" s="175">
        <f>L29</f>
        <v>6282049803</v>
      </c>
      <c r="M28" s="176">
        <f>M29</f>
        <v>-234216497</v>
      </c>
      <c r="N28" s="35">
        <f>M28/K28</f>
        <v>-3.5943358699137264E-2</v>
      </c>
    </row>
    <row r="29" spans="1:15" ht="24" customHeight="1" thickBot="1" x14ac:dyDescent="0.35">
      <c r="A29" s="56"/>
      <c r="B29" s="56"/>
      <c r="C29" s="57"/>
      <c r="D29" s="58"/>
      <c r="E29" s="58"/>
      <c r="F29" s="60"/>
      <c r="G29" s="59"/>
      <c r="H29" s="77"/>
      <c r="I29" s="75" t="s">
        <v>50</v>
      </c>
      <c r="J29" s="113"/>
      <c r="K29" s="28">
        <f>SUM(K30:K57)</f>
        <v>6516266300</v>
      </c>
      <c r="L29" s="28">
        <f>SUM(L30:L57)</f>
        <v>6282049803</v>
      </c>
      <c r="M29" s="85">
        <f>SUM(M30:M57)</f>
        <v>-234216497</v>
      </c>
      <c r="N29" s="29">
        <f>M29/K29</f>
        <v>-3.5943358699137264E-2</v>
      </c>
    </row>
    <row r="30" spans="1:15" ht="24" customHeight="1" x14ac:dyDescent="0.3">
      <c r="A30" s="56"/>
      <c r="B30" s="56"/>
      <c r="C30" s="57"/>
      <c r="D30" s="58"/>
      <c r="E30" s="58"/>
      <c r="F30" s="60"/>
      <c r="G30" s="59"/>
      <c r="H30" s="78"/>
      <c r="I30" s="76"/>
      <c r="J30" s="114" t="s">
        <v>51</v>
      </c>
      <c r="K30" s="177">
        <f>71576300-12020000-8000000</f>
        <v>51556300</v>
      </c>
      <c r="L30" s="178">
        <v>66576300</v>
      </c>
      <c r="M30" s="179">
        <f t="shared" ref="M30:M58" si="5">L30-K30</f>
        <v>15020000</v>
      </c>
      <c r="N30" s="81">
        <v>0</v>
      </c>
      <c r="O30" s="2" t="s">
        <v>80</v>
      </c>
    </row>
    <row r="31" spans="1:15" ht="24" customHeight="1" x14ac:dyDescent="0.3">
      <c r="A31" s="56"/>
      <c r="B31" s="56"/>
      <c r="C31" s="57"/>
      <c r="D31" s="65"/>
      <c r="E31" s="58"/>
      <c r="F31" s="60"/>
      <c r="G31" s="59"/>
      <c r="H31" s="78"/>
      <c r="I31" s="76"/>
      <c r="J31" s="115" t="s">
        <v>52</v>
      </c>
      <c r="K31" s="44">
        <v>20009000</v>
      </c>
      <c r="L31" s="180">
        <v>20000000</v>
      </c>
      <c r="M31" s="89">
        <f t="shared" si="5"/>
        <v>-9000</v>
      </c>
      <c r="N31" s="81">
        <v>0</v>
      </c>
    </row>
    <row r="32" spans="1:15" ht="24" customHeight="1" x14ac:dyDescent="0.3">
      <c r="A32" s="66"/>
      <c r="B32" s="66"/>
      <c r="C32" s="66"/>
      <c r="D32" s="66"/>
      <c r="E32" s="66"/>
      <c r="F32" s="66"/>
      <c r="G32" s="66"/>
      <c r="H32" s="78"/>
      <c r="I32" s="76"/>
      <c r="J32" s="115" t="s">
        <v>59</v>
      </c>
      <c r="K32" s="44">
        <v>61298000</v>
      </c>
      <c r="L32" s="17">
        <f>K32</f>
        <v>61298000</v>
      </c>
      <c r="M32" s="122">
        <f t="shared" si="5"/>
        <v>0</v>
      </c>
      <c r="N32" s="82">
        <f>M32/K32</f>
        <v>0</v>
      </c>
    </row>
    <row r="33" spans="1:14" ht="24" customHeight="1" x14ac:dyDescent="0.3">
      <c r="A33" s="66"/>
      <c r="B33" s="66"/>
      <c r="C33" s="66"/>
      <c r="D33" s="66"/>
      <c r="E33" s="66"/>
      <c r="F33" s="66"/>
      <c r="G33" s="66"/>
      <c r="H33" s="78"/>
      <c r="I33" s="76"/>
      <c r="J33" s="115" t="s">
        <v>281</v>
      </c>
      <c r="K33" s="44">
        <v>311106000</v>
      </c>
      <c r="L33" s="44">
        <v>264560000</v>
      </c>
      <c r="M33" s="122">
        <f t="shared" si="5"/>
        <v>-46546000</v>
      </c>
      <c r="N33" s="82">
        <f>M33/K31</f>
        <v>-2.3262531860662703</v>
      </c>
    </row>
    <row r="34" spans="1:14" ht="24" customHeight="1" x14ac:dyDescent="0.3">
      <c r="A34" s="66"/>
      <c r="B34" s="66"/>
      <c r="C34" s="66"/>
      <c r="D34" s="66"/>
      <c r="E34" s="66"/>
      <c r="F34" s="66"/>
      <c r="G34" s="66"/>
      <c r="H34" s="78"/>
      <c r="I34" s="76"/>
      <c r="J34" s="115" t="s">
        <v>431</v>
      </c>
      <c r="K34" s="44">
        <v>56650000</v>
      </c>
      <c r="L34" s="17">
        <f t="shared" ref="L34:L39" si="6">K34</f>
        <v>56650000</v>
      </c>
      <c r="M34" s="89">
        <f t="shared" si="5"/>
        <v>0</v>
      </c>
      <c r="N34" s="82">
        <f t="shared" ref="N34:N52" si="7">M34/K34</f>
        <v>0</v>
      </c>
    </row>
    <row r="35" spans="1:14" ht="24" customHeight="1" x14ac:dyDescent="0.3">
      <c r="A35" s="66"/>
      <c r="B35" s="66"/>
      <c r="C35" s="66"/>
      <c r="D35" s="66"/>
      <c r="E35" s="66"/>
      <c r="F35" s="66"/>
      <c r="G35" s="66"/>
      <c r="H35" s="78"/>
      <c r="I35" s="76"/>
      <c r="J35" s="115" t="s">
        <v>432</v>
      </c>
      <c r="K35" s="44">
        <v>98460000</v>
      </c>
      <c r="L35" s="17">
        <f t="shared" si="6"/>
        <v>98460000</v>
      </c>
      <c r="M35" s="89">
        <f t="shared" si="5"/>
        <v>0</v>
      </c>
      <c r="N35" s="82">
        <f t="shared" si="7"/>
        <v>0</v>
      </c>
    </row>
    <row r="36" spans="1:14" ht="24" customHeight="1" x14ac:dyDescent="0.3">
      <c r="A36" s="66"/>
      <c r="B36" s="66"/>
      <c r="C36" s="66"/>
      <c r="D36" s="66"/>
      <c r="E36" s="66"/>
      <c r="F36" s="66"/>
      <c r="G36" s="66"/>
      <c r="H36" s="79"/>
      <c r="I36" s="76"/>
      <c r="J36" s="115" t="s">
        <v>433</v>
      </c>
      <c r="K36" s="44">
        <v>55018000</v>
      </c>
      <c r="L36" s="17">
        <f t="shared" si="6"/>
        <v>55018000</v>
      </c>
      <c r="M36" s="89">
        <f t="shared" si="5"/>
        <v>0</v>
      </c>
      <c r="N36" s="82">
        <f t="shared" si="7"/>
        <v>0</v>
      </c>
    </row>
    <row r="37" spans="1:14" ht="24" customHeight="1" x14ac:dyDescent="0.3">
      <c r="A37" s="66"/>
      <c r="B37" s="66"/>
      <c r="C37" s="66"/>
      <c r="D37" s="66"/>
      <c r="E37" s="66"/>
      <c r="F37" s="66"/>
      <c r="G37" s="66"/>
      <c r="H37" s="79"/>
      <c r="I37" s="76"/>
      <c r="J37" s="115" t="s">
        <v>274</v>
      </c>
      <c r="K37" s="44">
        <v>2990000</v>
      </c>
      <c r="L37" s="17">
        <v>3000000</v>
      </c>
      <c r="M37" s="89">
        <f t="shared" si="5"/>
        <v>10000</v>
      </c>
      <c r="N37" s="82">
        <f t="shared" si="7"/>
        <v>3.3444816053511705E-3</v>
      </c>
    </row>
    <row r="38" spans="1:14" ht="24" customHeight="1" x14ac:dyDescent="0.3">
      <c r="A38" s="66"/>
      <c r="B38" s="66"/>
      <c r="C38" s="66"/>
      <c r="D38" s="66"/>
      <c r="E38" s="66"/>
      <c r="F38" s="66"/>
      <c r="G38" s="66"/>
      <c r="H38" s="79"/>
      <c r="I38" s="76"/>
      <c r="J38" s="115" t="s">
        <v>280</v>
      </c>
      <c r="K38" s="44">
        <v>86840000</v>
      </c>
      <c r="L38" s="17">
        <v>98840000</v>
      </c>
      <c r="M38" s="89">
        <f t="shared" si="5"/>
        <v>12000000</v>
      </c>
      <c r="N38" s="82">
        <f t="shared" si="7"/>
        <v>0.13818516812528789</v>
      </c>
    </row>
    <row r="39" spans="1:14" ht="24" customHeight="1" x14ac:dyDescent="0.3">
      <c r="A39" s="66"/>
      <c r="B39" s="66"/>
      <c r="C39" s="66"/>
      <c r="D39" s="66"/>
      <c r="E39" s="66"/>
      <c r="F39" s="66"/>
      <c r="G39" s="66"/>
      <c r="H39" s="79"/>
      <c r="I39" s="76"/>
      <c r="J39" s="115" t="s">
        <v>434</v>
      </c>
      <c r="K39" s="44">
        <v>159600000</v>
      </c>
      <c r="L39" s="17">
        <f t="shared" si="6"/>
        <v>159600000</v>
      </c>
      <c r="M39" s="89">
        <f t="shared" si="5"/>
        <v>0</v>
      </c>
      <c r="N39" s="82">
        <f t="shared" si="7"/>
        <v>0</v>
      </c>
    </row>
    <row r="40" spans="1:14" ht="24" customHeight="1" x14ac:dyDescent="0.3">
      <c r="A40" s="66"/>
      <c r="B40" s="66"/>
      <c r="C40" s="66"/>
      <c r="D40" s="66"/>
      <c r="E40" s="66"/>
      <c r="F40" s="66"/>
      <c r="G40" s="66"/>
      <c r="H40" s="79"/>
      <c r="I40" s="76"/>
      <c r="J40" s="181" t="s">
        <v>435</v>
      </c>
      <c r="K40" s="17">
        <v>2705000000</v>
      </c>
      <c r="L40" s="17">
        <v>2775673781</v>
      </c>
      <c r="M40" s="89">
        <f t="shared" si="5"/>
        <v>70673781</v>
      </c>
      <c r="N40" s="82">
        <f t="shared" si="7"/>
        <v>2.6127090942698706E-2</v>
      </c>
    </row>
    <row r="41" spans="1:14" ht="24" customHeight="1" x14ac:dyDescent="0.3">
      <c r="A41" s="66"/>
      <c r="B41" s="66"/>
      <c r="C41" s="66"/>
      <c r="D41" s="66"/>
      <c r="E41" s="66"/>
      <c r="F41" s="66"/>
      <c r="G41" s="66"/>
      <c r="H41" s="79"/>
      <c r="I41" s="76"/>
      <c r="J41" s="181" t="s">
        <v>95</v>
      </c>
      <c r="K41" s="17">
        <v>4800000</v>
      </c>
      <c r="L41" s="17">
        <v>3382090</v>
      </c>
      <c r="M41" s="89">
        <f t="shared" si="5"/>
        <v>-1417910</v>
      </c>
      <c r="N41" s="82">
        <f t="shared" si="7"/>
        <v>-0.29539791666666665</v>
      </c>
    </row>
    <row r="42" spans="1:14" ht="24" customHeight="1" x14ac:dyDescent="0.3">
      <c r="A42" s="66"/>
      <c r="B42" s="66"/>
      <c r="C42" s="66"/>
      <c r="D42" s="66"/>
      <c r="E42" s="66"/>
      <c r="F42" s="66"/>
      <c r="G42" s="66"/>
      <c r="H42" s="79"/>
      <c r="I42" s="46"/>
      <c r="J42" s="182" t="s">
        <v>75</v>
      </c>
      <c r="K42" s="17">
        <v>2327650000</v>
      </c>
      <c r="L42" s="17">
        <v>2163088572</v>
      </c>
      <c r="M42" s="89">
        <f t="shared" si="5"/>
        <v>-164561428</v>
      </c>
      <c r="N42" s="82">
        <f t="shared" si="7"/>
        <v>-7.0698527699611199E-2</v>
      </c>
    </row>
    <row r="43" spans="1:14" ht="24" customHeight="1" x14ac:dyDescent="0.3">
      <c r="A43" s="66"/>
      <c r="B43" s="66"/>
      <c r="C43" s="66"/>
      <c r="D43" s="66"/>
      <c r="E43" s="66"/>
      <c r="F43" s="66"/>
      <c r="G43" s="66"/>
      <c r="H43" s="79"/>
      <c r="I43" s="46"/>
      <c r="J43" s="136" t="s">
        <v>83</v>
      </c>
      <c r="K43" s="183">
        <v>136000000</v>
      </c>
      <c r="L43" s="17">
        <v>126852200</v>
      </c>
      <c r="M43" s="89">
        <f t="shared" si="5"/>
        <v>-9147800</v>
      </c>
      <c r="N43" s="82">
        <f t="shared" si="7"/>
        <v>-6.7263235294117651E-2</v>
      </c>
    </row>
    <row r="44" spans="1:14" ht="24" customHeight="1" x14ac:dyDescent="0.3">
      <c r="A44" s="66"/>
      <c r="B44" s="66"/>
      <c r="C44" s="66"/>
      <c r="D44" s="66"/>
      <c r="E44" s="66"/>
      <c r="F44" s="66"/>
      <c r="G44" s="66"/>
      <c r="H44" s="79"/>
      <c r="I44" s="76"/>
      <c r="J44" s="137" t="s">
        <v>71</v>
      </c>
      <c r="K44" s="44">
        <v>97050000</v>
      </c>
      <c r="L44" s="17">
        <v>97101200</v>
      </c>
      <c r="M44" s="89">
        <f t="shared" si="5"/>
        <v>51200</v>
      </c>
      <c r="N44" s="82">
        <f t="shared" si="7"/>
        <v>5.2756311179804228E-4</v>
      </c>
    </row>
    <row r="45" spans="1:14" ht="24" customHeight="1" x14ac:dyDescent="0.3">
      <c r="A45" s="66"/>
      <c r="B45" s="66"/>
      <c r="C45" s="66"/>
      <c r="D45" s="66"/>
      <c r="E45" s="66"/>
      <c r="F45" s="66"/>
      <c r="G45" s="66"/>
      <c r="H45" s="79"/>
      <c r="I45" s="76"/>
      <c r="J45" s="115" t="s">
        <v>54</v>
      </c>
      <c r="K45" s="44">
        <v>14000000</v>
      </c>
      <c r="L45" s="17">
        <v>14000000</v>
      </c>
      <c r="M45" s="89">
        <f t="shared" si="5"/>
        <v>0</v>
      </c>
      <c r="N45" s="82">
        <f t="shared" si="7"/>
        <v>0</v>
      </c>
    </row>
    <row r="46" spans="1:14" ht="24" customHeight="1" x14ac:dyDescent="0.3">
      <c r="A46" s="66"/>
      <c r="B46" s="66"/>
      <c r="C46" s="66"/>
      <c r="D46" s="66"/>
      <c r="E46" s="66"/>
      <c r="F46" s="66"/>
      <c r="G46" s="66"/>
      <c r="H46" s="79"/>
      <c r="I46" s="76"/>
      <c r="J46" s="115" t="s">
        <v>55</v>
      </c>
      <c r="K46" s="44">
        <v>29000000</v>
      </c>
      <c r="L46" s="17">
        <v>21230680</v>
      </c>
      <c r="M46" s="89">
        <f t="shared" si="5"/>
        <v>-7769320</v>
      </c>
      <c r="N46" s="82">
        <f t="shared" si="7"/>
        <v>-0.26790758620689653</v>
      </c>
    </row>
    <row r="47" spans="1:14" ht="24" customHeight="1" x14ac:dyDescent="0.3">
      <c r="A47" s="66"/>
      <c r="B47" s="66"/>
      <c r="C47" s="66"/>
      <c r="D47" s="66"/>
      <c r="E47" s="66"/>
      <c r="F47" s="66"/>
      <c r="G47" s="66"/>
      <c r="H47" s="79"/>
      <c r="I47" s="76"/>
      <c r="J47" s="115" t="s">
        <v>438</v>
      </c>
      <c r="K47" s="44">
        <v>76000000</v>
      </c>
      <c r="L47" s="17">
        <v>0</v>
      </c>
      <c r="M47" s="89">
        <f t="shared" si="5"/>
        <v>-76000000</v>
      </c>
      <c r="N47" s="82">
        <f t="shared" si="7"/>
        <v>-1</v>
      </c>
    </row>
    <row r="48" spans="1:14" ht="24" customHeight="1" x14ac:dyDescent="0.3">
      <c r="A48" s="66"/>
      <c r="B48" s="66"/>
      <c r="C48" s="66"/>
      <c r="D48" s="66"/>
      <c r="E48" s="66"/>
      <c r="F48" s="91"/>
      <c r="G48" s="66"/>
      <c r="H48" s="79"/>
      <c r="I48" s="76"/>
      <c r="J48" s="239" t="s">
        <v>439</v>
      </c>
      <c r="K48" s="44">
        <v>10000000</v>
      </c>
      <c r="L48" s="17">
        <v>10000000</v>
      </c>
      <c r="M48" s="89">
        <f t="shared" si="5"/>
        <v>0</v>
      </c>
      <c r="N48" s="82">
        <f t="shared" si="7"/>
        <v>0</v>
      </c>
    </row>
    <row r="49" spans="1:15" ht="24" customHeight="1" x14ac:dyDescent="0.3">
      <c r="A49" s="66"/>
      <c r="B49" s="66"/>
      <c r="C49" s="66"/>
      <c r="D49" s="66"/>
      <c r="E49" s="90"/>
      <c r="F49" s="66"/>
      <c r="G49" s="66"/>
      <c r="H49" s="79"/>
      <c r="I49" s="76"/>
      <c r="J49" s="297" t="s">
        <v>84</v>
      </c>
      <c r="K49" s="240">
        <v>5000000</v>
      </c>
      <c r="L49" s="17">
        <v>5000000</v>
      </c>
      <c r="M49" s="89">
        <f t="shared" si="5"/>
        <v>0</v>
      </c>
      <c r="N49" s="82">
        <f t="shared" si="7"/>
        <v>0</v>
      </c>
    </row>
    <row r="50" spans="1:15" ht="24" customHeight="1" x14ac:dyDescent="0.3">
      <c r="A50" s="66"/>
      <c r="B50" s="66"/>
      <c r="C50" s="66"/>
      <c r="D50" s="66"/>
      <c r="E50" s="90"/>
      <c r="F50" s="66"/>
      <c r="G50" s="66"/>
      <c r="H50" s="79"/>
      <c r="I50" s="76"/>
      <c r="J50" s="137" t="s">
        <v>264</v>
      </c>
      <c r="K50" s="240">
        <v>85833000</v>
      </c>
      <c r="L50" s="240">
        <v>99833000</v>
      </c>
      <c r="M50" s="89">
        <f t="shared" si="5"/>
        <v>14000000</v>
      </c>
      <c r="N50" s="82">
        <f t="shared" si="7"/>
        <v>0.1631074295434157</v>
      </c>
    </row>
    <row r="51" spans="1:15" ht="24" customHeight="1" x14ac:dyDescent="0.3">
      <c r="A51" s="66"/>
      <c r="B51" s="66"/>
      <c r="C51" s="66"/>
      <c r="D51" s="66"/>
      <c r="E51" s="90"/>
      <c r="F51" s="66"/>
      <c r="G51" s="66"/>
      <c r="H51" s="79"/>
      <c r="I51" s="76"/>
      <c r="J51" s="239" t="s">
        <v>85</v>
      </c>
      <c r="K51" s="44">
        <v>10000000</v>
      </c>
      <c r="L51" s="17">
        <v>10000000</v>
      </c>
      <c r="M51" s="89">
        <f t="shared" si="5"/>
        <v>0</v>
      </c>
      <c r="N51" s="82">
        <f t="shared" si="7"/>
        <v>0</v>
      </c>
    </row>
    <row r="52" spans="1:15" ht="24" customHeight="1" x14ac:dyDescent="0.3">
      <c r="A52" s="66"/>
      <c r="B52" s="66"/>
      <c r="C52" s="66"/>
      <c r="D52" s="66"/>
      <c r="E52" s="90"/>
      <c r="F52" s="66"/>
      <c r="G52" s="66"/>
      <c r="H52" s="79"/>
      <c r="I52" s="76"/>
      <c r="J52" s="239" t="s">
        <v>86</v>
      </c>
      <c r="K52" s="44">
        <v>10000000</v>
      </c>
      <c r="L52" s="17">
        <v>2500000</v>
      </c>
      <c r="M52" s="89">
        <f t="shared" si="5"/>
        <v>-7500000</v>
      </c>
      <c r="N52" s="82">
        <f t="shared" si="7"/>
        <v>-0.75</v>
      </c>
    </row>
    <row r="53" spans="1:15" ht="24" customHeight="1" x14ac:dyDescent="0.3">
      <c r="A53" s="66"/>
      <c r="B53" s="66"/>
      <c r="C53" s="66"/>
      <c r="D53" s="66"/>
      <c r="E53" s="90"/>
      <c r="F53" s="66"/>
      <c r="G53" s="66"/>
      <c r="H53" s="79"/>
      <c r="I53" s="76"/>
      <c r="J53" s="239" t="s">
        <v>87</v>
      </c>
      <c r="K53" s="44">
        <v>20000000</v>
      </c>
      <c r="L53" s="17">
        <v>0</v>
      </c>
      <c r="M53" s="89">
        <f t="shared" si="5"/>
        <v>-20000000</v>
      </c>
      <c r="N53" s="82">
        <v>0</v>
      </c>
    </row>
    <row r="54" spans="1:15" ht="24" customHeight="1" x14ac:dyDescent="0.3">
      <c r="A54" s="66"/>
      <c r="B54" s="66"/>
      <c r="C54" s="66"/>
      <c r="D54" s="66"/>
      <c r="E54" s="90"/>
      <c r="F54" s="66"/>
      <c r="G54" s="66"/>
      <c r="H54" s="79"/>
      <c r="I54" s="76"/>
      <c r="J54" s="115" t="s">
        <v>88</v>
      </c>
      <c r="K54" s="44">
        <v>13000000</v>
      </c>
      <c r="L54" s="17">
        <v>0</v>
      </c>
      <c r="M54" s="89">
        <f t="shared" si="5"/>
        <v>-13000000</v>
      </c>
      <c r="N54" s="82">
        <v>0</v>
      </c>
    </row>
    <row r="55" spans="1:15" ht="24" customHeight="1" x14ac:dyDescent="0.3">
      <c r="A55" s="66"/>
      <c r="B55" s="66"/>
      <c r="C55" s="66"/>
      <c r="D55" s="66"/>
      <c r="E55" s="90"/>
      <c r="F55" s="66"/>
      <c r="G55" s="66"/>
      <c r="H55" s="79"/>
      <c r="I55" s="76"/>
      <c r="J55" s="115" t="s">
        <v>89</v>
      </c>
      <c r="K55" s="44">
        <v>46406000</v>
      </c>
      <c r="L55" s="17">
        <v>46385980</v>
      </c>
      <c r="M55" s="89">
        <f t="shared" si="5"/>
        <v>-20020</v>
      </c>
      <c r="N55" s="82">
        <f>M55/K55</f>
        <v>-4.3140973150023701E-4</v>
      </c>
    </row>
    <row r="56" spans="1:15" ht="24" customHeight="1" x14ac:dyDescent="0.3">
      <c r="A56" s="66"/>
      <c r="B56" s="66"/>
      <c r="C56" s="66"/>
      <c r="D56" s="66"/>
      <c r="E56" s="90"/>
      <c r="F56" s="66"/>
      <c r="G56" s="66"/>
      <c r="H56" s="79"/>
      <c r="I56" s="76"/>
      <c r="J56" s="116" t="s">
        <v>64</v>
      </c>
      <c r="K56" s="44">
        <v>5000000</v>
      </c>
      <c r="L56" s="17">
        <f>K56</f>
        <v>5000000</v>
      </c>
      <c r="M56" s="89">
        <f t="shared" si="5"/>
        <v>0</v>
      </c>
      <c r="N56" s="82">
        <f>M56/K56</f>
        <v>0</v>
      </c>
    </row>
    <row r="57" spans="1:15" ht="24" customHeight="1" thickBot="1" x14ac:dyDescent="0.35">
      <c r="A57" s="66"/>
      <c r="B57" s="66"/>
      <c r="C57" s="66"/>
      <c r="D57" s="66"/>
      <c r="E57" s="90"/>
      <c r="F57" s="66"/>
      <c r="G57" s="66"/>
      <c r="H57" s="79"/>
      <c r="I57" s="76"/>
      <c r="J57" s="298" t="s">
        <v>90</v>
      </c>
      <c r="K57" s="266">
        <v>18000000</v>
      </c>
      <c r="L57" s="299">
        <f>K57</f>
        <v>18000000</v>
      </c>
      <c r="M57" s="300">
        <f t="shared" si="5"/>
        <v>0</v>
      </c>
      <c r="N57" s="301">
        <f>M57/K57</f>
        <v>0</v>
      </c>
    </row>
    <row r="58" spans="1:15" ht="27" customHeight="1" thickBot="1" x14ac:dyDescent="0.35">
      <c r="A58" s="66"/>
      <c r="B58" s="66"/>
      <c r="C58" s="54"/>
      <c r="D58" s="66"/>
      <c r="E58" s="66"/>
      <c r="F58" s="90"/>
      <c r="G58" s="66"/>
      <c r="H58" s="31" t="s">
        <v>441</v>
      </c>
      <c r="I58" s="302"/>
      <c r="J58" s="303" t="s">
        <v>442</v>
      </c>
      <c r="K58" s="304">
        <f>K59</f>
        <v>3000000</v>
      </c>
      <c r="L58" s="304">
        <v>3000000</v>
      </c>
      <c r="M58" s="305">
        <f t="shared" si="5"/>
        <v>0</v>
      </c>
      <c r="N58" s="306">
        <v>0</v>
      </c>
    </row>
    <row r="59" spans="1:15" ht="27" customHeight="1" thickBot="1" x14ac:dyDescent="0.35">
      <c r="A59" s="66"/>
      <c r="B59" s="66"/>
      <c r="C59" s="54"/>
      <c r="D59" s="66"/>
      <c r="E59" s="66"/>
      <c r="F59" s="90"/>
      <c r="G59" s="66"/>
      <c r="H59" s="307"/>
      <c r="I59" s="308"/>
      <c r="J59" s="309" t="s">
        <v>442</v>
      </c>
      <c r="K59" s="310">
        <v>3000000</v>
      </c>
      <c r="L59" s="310">
        <v>3000000</v>
      </c>
      <c r="M59" s="311">
        <v>0</v>
      </c>
      <c r="N59" s="312"/>
    </row>
    <row r="60" spans="1:15" ht="24" customHeight="1" thickBot="1" x14ac:dyDescent="0.35">
      <c r="A60" s="66"/>
      <c r="B60" s="66"/>
      <c r="C60" s="66"/>
      <c r="D60" s="66"/>
      <c r="E60" s="66"/>
      <c r="F60" s="90"/>
      <c r="G60" s="66"/>
      <c r="H60" s="31" t="s">
        <v>443</v>
      </c>
      <c r="I60" s="302"/>
      <c r="J60" s="303"/>
      <c r="K60" s="304">
        <f>K61</f>
        <v>4014039</v>
      </c>
      <c r="L60" s="304">
        <f>L61</f>
        <v>4014039</v>
      </c>
      <c r="M60" s="305">
        <f>L60-K60</f>
        <v>0</v>
      </c>
      <c r="N60" s="306">
        <v>0</v>
      </c>
      <c r="O60" s="98"/>
    </row>
    <row r="61" spans="1:15" ht="24" customHeight="1" thickBot="1" x14ac:dyDescent="0.35">
      <c r="A61" s="66"/>
      <c r="B61" s="66"/>
      <c r="C61" s="66"/>
      <c r="D61" s="66"/>
      <c r="E61" s="66"/>
      <c r="F61" s="90"/>
      <c r="G61" s="66"/>
      <c r="H61" s="313"/>
      <c r="I61" s="84" t="s">
        <v>42</v>
      </c>
      <c r="J61" s="314"/>
      <c r="K61" s="155">
        <v>4014039</v>
      </c>
      <c r="L61" s="155">
        <v>4014039</v>
      </c>
      <c r="M61" s="172">
        <f>L61-K61</f>
        <v>0</v>
      </c>
      <c r="N61" s="315">
        <v>0</v>
      </c>
      <c r="O61" s="98"/>
    </row>
    <row r="62" spans="1:15" ht="24" customHeight="1" x14ac:dyDescent="0.3">
      <c r="A62" s="54"/>
      <c r="B62" s="54"/>
      <c r="C62" s="54"/>
      <c r="D62" s="54"/>
      <c r="E62" s="54"/>
      <c r="F62" s="92"/>
      <c r="G62" s="54"/>
    </row>
    <row r="63" spans="1:15" ht="24" customHeight="1" x14ac:dyDescent="0.3">
      <c r="A63" s="54"/>
      <c r="B63" s="54"/>
      <c r="C63" s="54"/>
      <c r="D63" s="54"/>
      <c r="E63" s="54"/>
      <c r="F63" s="54"/>
      <c r="G63" s="54"/>
    </row>
    <row r="64" spans="1:15" ht="24" customHeight="1" x14ac:dyDescent="0.3">
      <c r="A64" s="66"/>
      <c r="B64" s="66"/>
      <c r="C64" s="66"/>
      <c r="D64" s="66"/>
      <c r="E64" s="66"/>
      <c r="F64" s="66"/>
      <c r="G64" s="66"/>
    </row>
    <row r="65" spans="1:13" ht="24" customHeight="1" x14ac:dyDescent="0.3">
      <c r="A65" s="66"/>
      <c r="B65" s="66"/>
      <c r="C65" s="66"/>
      <c r="D65" s="66"/>
      <c r="E65" s="66"/>
      <c r="F65" s="66"/>
      <c r="G65" s="66"/>
      <c r="I65" s="6"/>
    </row>
    <row r="66" spans="1:13" ht="24" customHeight="1" x14ac:dyDescent="0.3">
      <c r="A66" s="66"/>
      <c r="B66" s="66"/>
      <c r="C66" s="66"/>
      <c r="D66" s="66"/>
      <c r="E66" s="66"/>
      <c r="F66" s="66"/>
      <c r="G66" s="66"/>
    </row>
    <row r="67" spans="1:13" ht="24" customHeight="1" x14ac:dyDescent="0.3">
      <c r="A67" s="70"/>
      <c r="B67" s="71"/>
      <c r="C67" s="71"/>
      <c r="D67" s="72"/>
      <c r="E67" s="72"/>
      <c r="F67" s="73"/>
      <c r="G67" s="70"/>
      <c r="K67" s="98"/>
    </row>
    <row r="68" spans="1:13" ht="24" customHeight="1" x14ac:dyDescent="0.3">
      <c r="A68" s="364"/>
      <c r="B68" s="364"/>
      <c r="C68" s="364"/>
      <c r="D68" s="72"/>
      <c r="E68" s="72"/>
      <c r="F68" s="72"/>
      <c r="G68" s="70"/>
      <c r="K68" s="98"/>
    </row>
    <row r="69" spans="1:13" ht="24" customHeight="1" x14ac:dyDescent="0.3">
      <c r="A69" s="70"/>
      <c r="B69" s="364"/>
      <c r="C69" s="364"/>
      <c r="D69" s="72"/>
      <c r="E69" s="72"/>
      <c r="F69" s="72"/>
      <c r="G69" s="70"/>
      <c r="K69" s="129"/>
    </row>
    <row r="70" spans="1:13" ht="24" customHeight="1" x14ac:dyDescent="0.3">
      <c r="A70" s="70"/>
      <c r="B70" s="71"/>
      <c r="C70" s="71"/>
      <c r="D70" s="72"/>
      <c r="E70" s="72"/>
      <c r="F70" s="73"/>
      <c r="G70" s="70"/>
      <c r="M70" s="98"/>
    </row>
    <row r="71" spans="1:13" ht="24" customHeight="1" x14ac:dyDescent="0.3">
      <c r="A71" s="364"/>
      <c r="B71" s="364"/>
      <c r="C71" s="364"/>
      <c r="D71" s="72"/>
      <c r="E71" s="95"/>
      <c r="F71" s="72"/>
      <c r="G71" s="70"/>
    </row>
    <row r="72" spans="1:13" x14ac:dyDescent="0.3">
      <c r="A72" s="70"/>
      <c r="B72" s="364"/>
      <c r="C72" s="364"/>
      <c r="D72" s="72"/>
      <c r="E72" s="72"/>
      <c r="F72" s="72"/>
      <c r="G72" s="70"/>
    </row>
    <row r="73" spans="1:13" x14ac:dyDescent="0.3">
      <c r="A73" s="70"/>
      <c r="B73" s="71"/>
      <c r="C73" s="71"/>
      <c r="D73" s="72"/>
      <c r="E73" s="72"/>
      <c r="F73" s="73"/>
      <c r="G73" s="70"/>
    </row>
    <row r="74" spans="1:13" x14ac:dyDescent="0.3">
      <c r="A74" s="54"/>
      <c r="B74" s="54"/>
      <c r="C74" s="54"/>
      <c r="D74" s="54"/>
      <c r="E74" s="54"/>
      <c r="F74" s="54"/>
      <c r="G74" s="54"/>
    </row>
  </sheetData>
  <mergeCells count="29">
    <mergeCell ref="A19:C19"/>
    <mergeCell ref="A68:C68"/>
    <mergeCell ref="B69:C69"/>
    <mergeCell ref="A71:C71"/>
    <mergeCell ref="B72:C72"/>
    <mergeCell ref="A17:C17"/>
    <mergeCell ref="H4:H5"/>
    <mergeCell ref="I4:I5"/>
    <mergeCell ref="J4:J5"/>
    <mergeCell ref="K4:K5"/>
    <mergeCell ref="A10:C10"/>
    <mergeCell ref="A6:C6"/>
    <mergeCell ref="H6:J6"/>
    <mergeCell ref="A7:C7"/>
    <mergeCell ref="A12:C12"/>
    <mergeCell ref="L4:L5"/>
    <mergeCell ref="M4:N4"/>
    <mergeCell ref="A4:A5"/>
    <mergeCell ref="B4:B5"/>
    <mergeCell ref="C4:C5"/>
    <mergeCell ref="D4:D5"/>
    <mergeCell ref="E4:E5"/>
    <mergeCell ref="F4:G4"/>
    <mergeCell ref="A1:C1"/>
    <mergeCell ref="D1:L1"/>
    <mergeCell ref="A2:D2"/>
    <mergeCell ref="K2:N2"/>
    <mergeCell ref="A3:G3"/>
    <mergeCell ref="H3:N3"/>
  </mergeCells>
  <phoneticPr fontId="4" type="noConversion"/>
  <printOptions horizontalCentered="1"/>
  <pageMargins left="0.28000000000000003" right="0.28000000000000003" top="0.49" bottom="0.43" header="0.3" footer="0.3"/>
  <pageSetup paperSize="9" scale="61" fitToHeight="0" orientation="landscape" r:id="rId1"/>
  <headerFooter alignWithMargins="0"/>
  <rowBreaks count="1" manualBreakCount="1">
    <brk id="64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sqref="A1:G1"/>
    </sheetView>
  </sheetViews>
  <sheetFormatPr defaultRowHeight="13.5" x14ac:dyDescent="0.15"/>
  <cols>
    <col min="1" max="6" width="20.625" style="210" customWidth="1"/>
    <col min="7" max="256" width="9" style="209"/>
    <col min="257" max="257" width="12.5" style="209" customWidth="1"/>
    <col min="258" max="258" width="10.375" style="209" customWidth="1"/>
    <col min="259" max="259" width="14.5" style="209" customWidth="1"/>
    <col min="260" max="260" width="22.5" style="209" customWidth="1"/>
    <col min="261" max="261" width="14.75" style="209" customWidth="1"/>
    <col min="262" max="262" width="17.5" style="209" customWidth="1"/>
    <col min="263" max="512" width="9" style="209"/>
    <col min="513" max="513" width="12.5" style="209" customWidth="1"/>
    <col min="514" max="514" width="10.375" style="209" customWidth="1"/>
    <col min="515" max="515" width="14.5" style="209" customWidth="1"/>
    <col min="516" max="516" width="22.5" style="209" customWidth="1"/>
    <col min="517" max="517" width="14.75" style="209" customWidth="1"/>
    <col min="518" max="518" width="17.5" style="209" customWidth="1"/>
    <col min="519" max="768" width="9" style="209"/>
    <col min="769" max="769" width="12.5" style="209" customWidth="1"/>
    <col min="770" max="770" width="10.375" style="209" customWidth="1"/>
    <col min="771" max="771" width="14.5" style="209" customWidth="1"/>
    <col min="772" max="772" width="22.5" style="209" customWidth="1"/>
    <col min="773" max="773" width="14.75" style="209" customWidth="1"/>
    <col min="774" max="774" width="17.5" style="209" customWidth="1"/>
    <col min="775" max="1024" width="9" style="209"/>
    <col min="1025" max="1025" width="12.5" style="209" customWidth="1"/>
    <col min="1026" max="1026" width="10.375" style="209" customWidth="1"/>
    <col min="1027" max="1027" width="14.5" style="209" customWidth="1"/>
    <col min="1028" max="1028" width="22.5" style="209" customWidth="1"/>
    <col min="1029" max="1029" width="14.75" style="209" customWidth="1"/>
    <col min="1030" max="1030" width="17.5" style="209" customWidth="1"/>
    <col min="1031" max="1280" width="9" style="209"/>
    <col min="1281" max="1281" width="12.5" style="209" customWidth="1"/>
    <col min="1282" max="1282" width="10.375" style="209" customWidth="1"/>
    <col min="1283" max="1283" width="14.5" style="209" customWidth="1"/>
    <col min="1284" max="1284" width="22.5" style="209" customWidth="1"/>
    <col min="1285" max="1285" width="14.75" style="209" customWidth="1"/>
    <col min="1286" max="1286" width="17.5" style="209" customWidth="1"/>
    <col min="1287" max="1536" width="9" style="209"/>
    <col min="1537" max="1537" width="12.5" style="209" customWidth="1"/>
    <col min="1538" max="1538" width="10.375" style="209" customWidth="1"/>
    <col min="1539" max="1539" width="14.5" style="209" customWidth="1"/>
    <col min="1540" max="1540" width="22.5" style="209" customWidth="1"/>
    <col min="1541" max="1541" width="14.75" style="209" customWidth="1"/>
    <col min="1542" max="1542" width="17.5" style="209" customWidth="1"/>
    <col min="1543" max="1792" width="9" style="209"/>
    <col min="1793" max="1793" width="12.5" style="209" customWidth="1"/>
    <col min="1794" max="1794" width="10.375" style="209" customWidth="1"/>
    <col min="1795" max="1795" width="14.5" style="209" customWidth="1"/>
    <col min="1796" max="1796" width="22.5" style="209" customWidth="1"/>
    <col min="1797" max="1797" width="14.75" style="209" customWidth="1"/>
    <col min="1798" max="1798" width="17.5" style="209" customWidth="1"/>
    <col min="1799" max="2048" width="9" style="209"/>
    <col min="2049" max="2049" width="12.5" style="209" customWidth="1"/>
    <col min="2050" max="2050" width="10.375" style="209" customWidth="1"/>
    <col min="2051" max="2051" width="14.5" style="209" customWidth="1"/>
    <col min="2052" max="2052" width="22.5" style="209" customWidth="1"/>
    <col min="2053" max="2053" width="14.75" style="209" customWidth="1"/>
    <col min="2054" max="2054" width="17.5" style="209" customWidth="1"/>
    <col min="2055" max="2304" width="9" style="209"/>
    <col min="2305" max="2305" width="12.5" style="209" customWidth="1"/>
    <col min="2306" max="2306" width="10.375" style="209" customWidth="1"/>
    <col min="2307" max="2307" width="14.5" style="209" customWidth="1"/>
    <col min="2308" max="2308" width="22.5" style="209" customWidth="1"/>
    <col min="2309" max="2309" width="14.75" style="209" customWidth="1"/>
    <col min="2310" max="2310" width="17.5" style="209" customWidth="1"/>
    <col min="2311" max="2560" width="9" style="209"/>
    <col min="2561" max="2561" width="12.5" style="209" customWidth="1"/>
    <col min="2562" max="2562" width="10.375" style="209" customWidth="1"/>
    <col min="2563" max="2563" width="14.5" style="209" customWidth="1"/>
    <col min="2564" max="2564" width="22.5" style="209" customWidth="1"/>
    <col min="2565" max="2565" width="14.75" style="209" customWidth="1"/>
    <col min="2566" max="2566" width="17.5" style="209" customWidth="1"/>
    <col min="2567" max="2816" width="9" style="209"/>
    <col min="2817" max="2817" width="12.5" style="209" customWidth="1"/>
    <col min="2818" max="2818" width="10.375" style="209" customWidth="1"/>
    <col min="2819" max="2819" width="14.5" style="209" customWidth="1"/>
    <col min="2820" max="2820" width="22.5" style="209" customWidth="1"/>
    <col min="2821" max="2821" width="14.75" style="209" customWidth="1"/>
    <col min="2822" max="2822" width="17.5" style="209" customWidth="1"/>
    <col min="2823" max="3072" width="9" style="209"/>
    <col min="3073" max="3073" width="12.5" style="209" customWidth="1"/>
    <col min="3074" max="3074" width="10.375" style="209" customWidth="1"/>
    <col min="3075" max="3075" width="14.5" style="209" customWidth="1"/>
    <col min="3076" max="3076" width="22.5" style="209" customWidth="1"/>
    <col min="3077" max="3077" width="14.75" style="209" customWidth="1"/>
    <col min="3078" max="3078" width="17.5" style="209" customWidth="1"/>
    <col min="3079" max="3328" width="9" style="209"/>
    <col min="3329" max="3329" width="12.5" style="209" customWidth="1"/>
    <col min="3330" max="3330" width="10.375" style="209" customWidth="1"/>
    <col min="3331" max="3331" width="14.5" style="209" customWidth="1"/>
    <col min="3332" max="3332" width="22.5" style="209" customWidth="1"/>
    <col min="3333" max="3333" width="14.75" style="209" customWidth="1"/>
    <col min="3334" max="3334" width="17.5" style="209" customWidth="1"/>
    <col min="3335" max="3584" width="9" style="209"/>
    <col min="3585" max="3585" width="12.5" style="209" customWidth="1"/>
    <col min="3586" max="3586" width="10.375" style="209" customWidth="1"/>
    <col min="3587" max="3587" width="14.5" style="209" customWidth="1"/>
    <col min="3588" max="3588" width="22.5" style="209" customWidth="1"/>
    <col min="3589" max="3589" width="14.75" style="209" customWidth="1"/>
    <col min="3590" max="3590" width="17.5" style="209" customWidth="1"/>
    <col min="3591" max="3840" width="9" style="209"/>
    <col min="3841" max="3841" width="12.5" style="209" customWidth="1"/>
    <col min="3842" max="3842" width="10.375" style="209" customWidth="1"/>
    <col min="3843" max="3843" width="14.5" style="209" customWidth="1"/>
    <col min="3844" max="3844" width="22.5" style="209" customWidth="1"/>
    <col min="3845" max="3845" width="14.75" style="209" customWidth="1"/>
    <col min="3846" max="3846" width="17.5" style="209" customWidth="1"/>
    <col min="3847" max="4096" width="9" style="209"/>
    <col min="4097" max="4097" width="12.5" style="209" customWidth="1"/>
    <col min="4098" max="4098" width="10.375" style="209" customWidth="1"/>
    <col min="4099" max="4099" width="14.5" style="209" customWidth="1"/>
    <col min="4100" max="4100" width="22.5" style="209" customWidth="1"/>
    <col min="4101" max="4101" width="14.75" style="209" customWidth="1"/>
    <col min="4102" max="4102" width="17.5" style="209" customWidth="1"/>
    <col min="4103" max="4352" width="9" style="209"/>
    <col min="4353" max="4353" width="12.5" style="209" customWidth="1"/>
    <col min="4354" max="4354" width="10.375" style="209" customWidth="1"/>
    <col min="4355" max="4355" width="14.5" style="209" customWidth="1"/>
    <col min="4356" max="4356" width="22.5" style="209" customWidth="1"/>
    <col min="4357" max="4357" width="14.75" style="209" customWidth="1"/>
    <col min="4358" max="4358" width="17.5" style="209" customWidth="1"/>
    <col min="4359" max="4608" width="9" style="209"/>
    <col min="4609" max="4609" width="12.5" style="209" customWidth="1"/>
    <col min="4610" max="4610" width="10.375" style="209" customWidth="1"/>
    <col min="4611" max="4611" width="14.5" style="209" customWidth="1"/>
    <col min="4612" max="4612" width="22.5" style="209" customWidth="1"/>
    <col min="4613" max="4613" width="14.75" style="209" customWidth="1"/>
    <col min="4614" max="4614" width="17.5" style="209" customWidth="1"/>
    <col min="4615" max="4864" width="9" style="209"/>
    <col min="4865" max="4865" width="12.5" style="209" customWidth="1"/>
    <col min="4866" max="4866" width="10.375" style="209" customWidth="1"/>
    <col min="4867" max="4867" width="14.5" style="209" customWidth="1"/>
    <col min="4868" max="4868" width="22.5" style="209" customWidth="1"/>
    <col min="4869" max="4869" width="14.75" style="209" customWidth="1"/>
    <col min="4870" max="4870" width="17.5" style="209" customWidth="1"/>
    <col min="4871" max="5120" width="9" style="209"/>
    <col min="5121" max="5121" width="12.5" style="209" customWidth="1"/>
    <col min="5122" max="5122" width="10.375" style="209" customWidth="1"/>
    <col min="5123" max="5123" width="14.5" style="209" customWidth="1"/>
    <col min="5124" max="5124" width="22.5" style="209" customWidth="1"/>
    <col min="5125" max="5125" width="14.75" style="209" customWidth="1"/>
    <col min="5126" max="5126" width="17.5" style="209" customWidth="1"/>
    <col min="5127" max="5376" width="9" style="209"/>
    <col min="5377" max="5377" width="12.5" style="209" customWidth="1"/>
    <col min="5378" max="5378" width="10.375" style="209" customWidth="1"/>
    <col min="5379" max="5379" width="14.5" style="209" customWidth="1"/>
    <col min="5380" max="5380" width="22.5" style="209" customWidth="1"/>
    <col min="5381" max="5381" width="14.75" style="209" customWidth="1"/>
    <col min="5382" max="5382" width="17.5" style="209" customWidth="1"/>
    <col min="5383" max="5632" width="9" style="209"/>
    <col min="5633" max="5633" width="12.5" style="209" customWidth="1"/>
    <col min="5634" max="5634" width="10.375" style="209" customWidth="1"/>
    <col min="5635" max="5635" width="14.5" style="209" customWidth="1"/>
    <col min="5636" max="5636" width="22.5" style="209" customWidth="1"/>
    <col min="5637" max="5637" width="14.75" style="209" customWidth="1"/>
    <col min="5638" max="5638" width="17.5" style="209" customWidth="1"/>
    <col min="5639" max="5888" width="9" style="209"/>
    <col min="5889" max="5889" width="12.5" style="209" customWidth="1"/>
    <col min="5890" max="5890" width="10.375" style="209" customWidth="1"/>
    <col min="5891" max="5891" width="14.5" style="209" customWidth="1"/>
    <col min="5892" max="5892" width="22.5" style="209" customWidth="1"/>
    <col min="5893" max="5893" width="14.75" style="209" customWidth="1"/>
    <col min="5894" max="5894" width="17.5" style="209" customWidth="1"/>
    <col min="5895" max="6144" width="9" style="209"/>
    <col min="6145" max="6145" width="12.5" style="209" customWidth="1"/>
    <col min="6146" max="6146" width="10.375" style="209" customWidth="1"/>
    <col min="6147" max="6147" width="14.5" style="209" customWidth="1"/>
    <col min="6148" max="6148" width="22.5" style="209" customWidth="1"/>
    <col min="6149" max="6149" width="14.75" style="209" customWidth="1"/>
    <col min="6150" max="6150" width="17.5" style="209" customWidth="1"/>
    <col min="6151" max="6400" width="9" style="209"/>
    <col min="6401" max="6401" width="12.5" style="209" customWidth="1"/>
    <col min="6402" max="6402" width="10.375" style="209" customWidth="1"/>
    <col min="6403" max="6403" width="14.5" style="209" customWidth="1"/>
    <col min="6404" max="6404" width="22.5" style="209" customWidth="1"/>
    <col min="6405" max="6405" width="14.75" style="209" customWidth="1"/>
    <col min="6406" max="6406" width="17.5" style="209" customWidth="1"/>
    <col min="6407" max="6656" width="9" style="209"/>
    <col min="6657" max="6657" width="12.5" style="209" customWidth="1"/>
    <col min="6658" max="6658" width="10.375" style="209" customWidth="1"/>
    <col min="6659" max="6659" width="14.5" style="209" customWidth="1"/>
    <col min="6660" max="6660" width="22.5" style="209" customWidth="1"/>
    <col min="6661" max="6661" width="14.75" style="209" customWidth="1"/>
    <col min="6662" max="6662" width="17.5" style="209" customWidth="1"/>
    <col min="6663" max="6912" width="9" style="209"/>
    <col min="6913" max="6913" width="12.5" style="209" customWidth="1"/>
    <col min="6914" max="6914" width="10.375" style="209" customWidth="1"/>
    <col min="6915" max="6915" width="14.5" style="209" customWidth="1"/>
    <col min="6916" max="6916" width="22.5" style="209" customWidth="1"/>
    <col min="6917" max="6917" width="14.75" style="209" customWidth="1"/>
    <col min="6918" max="6918" width="17.5" style="209" customWidth="1"/>
    <col min="6919" max="7168" width="9" style="209"/>
    <col min="7169" max="7169" width="12.5" style="209" customWidth="1"/>
    <col min="7170" max="7170" width="10.375" style="209" customWidth="1"/>
    <col min="7171" max="7171" width="14.5" style="209" customWidth="1"/>
    <col min="7172" max="7172" width="22.5" style="209" customWidth="1"/>
    <col min="7173" max="7173" width="14.75" style="209" customWidth="1"/>
    <col min="7174" max="7174" width="17.5" style="209" customWidth="1"/>
    <col min="7175" max="7424" width="9" style="209"/>
    <col min="7425" max="7425" width="12.5" style="209" customWidth="1"/>
    <col min="7426" max="7426" width="10.375" style="209" customWidth="1"/>
    <col min="7427" max="7427" width="14.5" style="209" customWidth="1"/>
    <col min="7428" max="7428" width="22.5" style="209" customWidth="1"/>
    <col min="7429" max="7429" width="14.75" style="209" customWidth="1"/>
    <col min="7430" max="7430" width="17.5" style="209" customWidth="1"/>
    <col min="7431" max="7680" width="9" style="209"/>
    <col min="7681" max="7681" width="12.5" style="209" customWidth="1"/>
    <col min="7682" max="7682" width="10.375" style="209" customWidth="1"/>
    <col min="7683" max="7683" width="14.5" style="209" customWidth="1"/>
    <col min="7684" max="7684" width="22.5" style="209" customWidth="1"/>
    <col min="7685" max="7685" width="14.75" style="209" customWidth="1"/>
    <col min="7686" max="7686" width="17.5" style="209" customWidth="1"/>
    <col min="7687" max="7936" width="9" style="209"/>
    <col min="7937" max="7937" width="12.5" style="209" customWidth="1"/>
    <col min="7938" max="7938" width="10.375" style="209" customWidth="1"/>
    <col min="7939" max="7939" width="14.5" style="209" customWidth="1"/>
    <col min="7940" max="7940" width="22.5" style="209" customWidth="1"/>
    <col min="7941" max="7941" width="14.75" style="209" customWidth="1"/>
    <col min="7942" max="7942" width="17.5" style="209" customWidth="1"/>
    <col min="7943" max="8192" width="9" style="209"/>
    <col min="8193" max="8193" width="12.5" style="209" customWidth="1"/>
    <col min="8194" max="8194" width="10.375" style="209" customWidth="1"/>
    <col min="8195" max="8195" width="14.5" style="209" customWidth="1"/>
    <col min="8196" max="8196" width="22.5" style="209" customWidth="1"/>
    <col min="8197" max="8197" width="14.75" style="209" customWidth="1"/>
    <col min="8198" max="8198" width="17.5" style="209" customWidth="1"/>
    <col min="8199" max="8448" width="9" style="209"/>
    <col min="8449" max="8449" width="12.5" style="209" customWidth="1"/>
    <col min="8450" max="8450" width="10.375" style="209" customWidth="1"/>
    <col min="8451" max="8451" width="14.5" style="209" customWidth="1"/>
    <col min="8452" max="8452" width="22.5" style="209" customWidth="1"/>
    <col min="8453" max="8453" width="14.75" style="209" customWidth="1"/>
    <col min="8454" max="8454" width="17.5" style="209" customWidth="1"/>
    <col min="8455" max="8704" width="9" style="209"/>
    <col min="8705" max="8705" width="12.5" style="209" customWidth="1"/>
    <col min="8706" max="8706" width="10.375" style="209" customWidth="1"/>
    <col min="8707" max="8707" width="14.5" style="209" customWidth="1"/>
    <col min="8708" max="8708" width="22.5" style="209" customWidth="1"/>
    <col min="8709" max="8709" width="14.75" style="209" customWidth="1"/>
    <col min="8710" max="8710" width="17.5" style="209" customWidth="1"/>
    <col min="8711" max="8960" width="9" style="209"/>
    <col min="8961" max="8961" width="12.5" style="209" customWidth="1"/>
    <col min="8962" max="8962" width="10.375" style="209" customWidth="1"/>
    <col min="8963" max="8963" width="14.5" style="209" customWidth="1"/>
    <col min="8964" max="8964" width="22.5" style="209" customWidth="1"/>
    <col min="8965" max="8965" width="14.75" style="209" customWidth="1"/>
    <col min="8966" max="8966" width="17.5" style="209" customWidth="1"/>
    <col min="8967" max="9216" width="9" style="209"/>
    <col min="9217" max="9217" width="12.5" style="209" customWidth="1"/>
    <col min="9218" max="9218" width="10.375" style="209" customWidth="1"/>
    <col min="9219" max="9219" width="14.5" style="209" customWidth="1"/>
    <col min="9220" max="9220" width="22.5" style="209" customWidth="1"/>
    <col min="9221" max="9221" width="14.75" style="209" customWidth="1"/>
    <col min="9222" max="9222" width="17.5" style="209" customWidth="1"/>
    <col min="9223" max="9472" width="9" style="209"/>
    <col min="9473" max="9473" width="12.5" style="209" customWidth="1"/>
    <col min="9474" max="9474" width="10.375" style="209" customWidth="1"/>
    <col min="9475" max="9475" width="14.5" style="209" customWidth="1"/>
    <col min="9476" max="9476" width="22.5" style="209" customWidth="1"/>
    <col min="9477" max="9477" width="14.75" style="209" customWidth="1"/>
    <col min="9478" max="9478" width="17.5" style="209" customWidth="1"/>
    <col min="9479" max="9728" width="9" style="209"/>
    <col min="9729" max="9729" width="12.5" style="209" customWidth="1"/>
    <col min="9730" max="9730" width="10.375" style="209" customWidth="1"/>
    <col min="9731" max="9731" width="14.5" style="209" customWidth="1"/>
    <col min="9732" max="9732" width="22.5" style="209" customWidth="1"/>
    <col min="9733" max="9733" width="14.75" style="209" customWidth="1"/>
    <col min="9734" max="9734" width="17.5" style="209" customWidth="1"/>
    <col min="9735" max="9984" width="9" style="209"/>
    <col min="9985" max="9985" width="12.5" style="209" customWidth="1"/>
    <col min="9986" max="9986" width="10.375" style="209" customWidth="1"/>
    <col min="9987" max="9987" width="14.5" style="209" customWidth="1"/>
    <col min="9988" max="9988" width="22.5" style="209" customWidth="1"/>
    <col min="9989" max="9989" width="14.75" style="209" customWidth="1"/>
    <col min="9990" max="9990" width="17.5" style="209" customWidth="1"/>
    <col min="9991" max="10240" width="9" style="209"/>
    <col min="10241" max="10241" width="12.5" style="209" customWidth="1"/>
    <col min="10242" max="10242" width="10.375" style="209" customWidth="1"/>
    <col min="10243" max="10243" width="14.5" style="209" customWidth="1"/>
    <col min="10244" max="10244" width="22.5" style="209" customWidth="1"/>
    <col min="10245" max="10245" width="14.75" style="209" customWidth="1"/>
    <col min="10246" max="10246" width="17.5" style="209" customWidth="1"/>
    <col min="10247" max="10496" width="9" style="209"/>
    <col min="10497" max="10497" width="12.5" style="209" customWidth="1"/>
    <col min="10498" max="10498" width="10.375" style="209" customWidth="1"/>
    <col min="10499" max="10499" width="14.5" style="209" customWidth="1"/>
    <col min="10500" max="10500" width="22.5" style="209" customWidth="1"/>
    <col min="10501" max="10501" width="14.75" style="209" customWidth="1"/>
    <col min="10502" max="10502" width="17.5" style="209" customWidth="1"/>
    <col min="10503" max="10752" width="9" style="209"/>
    <col min="10753" max="10753" width="12.5" style="209" customWidth="1"/>
    <col min="10754" max="10754" width="10.375" style="209" customWidth="1"/>
    <col min="10755" max="10755" width="14.5" style="209" customWidth="1"/>
    <col min="10756" max="10756" width="22.5" style="209" customWidth="1"/>
    <col min="10757" max="10757" width="14.75" style="209" customWidth="1"/>
    <col min="10758" max="10758" width="17.5" style="209" customWidth="1"/>
    <col min="10759" max="11008" width="9" style="209"/>
    <col min="11009" max="11009" width="12.5" style="209" customWidth="1"/>
    <col min="11010" max="11010" width="10.375" style="209" customWidth="1"/>
    <col min="11011" max="11011" width="14.5" style="209" customWidth="1"/>
    <col min="11012" max="11012" width="22.5" style="209" customWidth="1"/>
    <col min="11013" max="11013" width="14.75" style="209" customWidth="1"/>
    <col min="11014" max="11014" width="17.5" style="209" customWidth="1"/>
    <col min="11015" max="11264" width="9" style="209"/>
    <col min="11265" max="11265" width="12.5" style="209" customWidth="1"/>
    <col min="11266" max="11266" width="10.375" style="209" customWidth="1"/>
    <col min="11267" max="11267" width="14.5" style="209" customWidth="1"/>
    <col min="11268" max="11268" width="22.5" style="209" customWidth="1"/>
    <col min="11269" max="11269" width="14.75" style="209" customWidth="1"/>
    <col min="11270" max="11270" width="17.5" style="209" customWidth="1"/>
    <col min="11271" max="11520" width="9" style="209"/>
    <col min="11521" max="11521" width="12.5" style="209" customWidth="1"/>
    <col min="11522" max="11522" width="10.375" style="209" customWidth="1"/>
    <col min="11523" max="11523" width="14.5" style="209" customWidth="1"/>
    <col min="11524" max="11524" width="22.5" style="209" customWidth="1"/>
    <col min="11525" max="11525" width="14.75" style="209" customWidth="1"/>
    <col min="11526" max="11526" width="17.5" style="209" customWidth="1"/>
    <col min="11527" max="11776" width="9" style="209"/>
    <col min="11777" max="11777" width="12.5" style="209" customWidth="1"/>
    <col min="11778" max="11778" width="10.375" style="209" customWidth="1"/>
    <col min="11779" max="11779" width="14.5" style="209" customWidth="1"/>
    <col min="11780" max="11780" width="22.5" style="209" customWidth="1"/>
    <col min="11781" max="11781" width="14.75" style="209" customWidth="1"/>
    <col min="11782" max="11782" width="17.5" style="209" customWidth="1"/>
    <col min="11783" max="12032" width="9" style="209"/>
    <col min="12033" max="12033" width="12.5" style="209" customWidth="1"/>
    <col min="12034" max="12034" width="10.375" style="209" customWidth="1"/>
    <col min="12035" max="12035" width="14.5" style="209" customWidth="1"/>
    <col min="12036" max="12036" width="22.5" style="209" customWidth="1"/>
    <col min="12037" max="12037" width="14.75" style="209" customWidth="1"/>
    <col min="12038" max="12038" width="17.5" style="209" customWidth="1"/>
    <col min="12039" max="12288" width="9" style="209"/>
    <col min="12289" max="12289" width="12.5" style="209" customWidth="1"/>
    <col min="12290" max="12290" width="10.375" style="209" customWidth="1"/>
    <col min="12291" max="12291" width="14.5" style="209" customWidth="1"/>
    <col min="12292" max="12292" width="22.5" style="209" customWidth="1"/>
    <col min="12293" max="12293" width="14.75" style="209" customWidth="1"/>
    <col min="12294" max="12294" width="17.5" style="209" customWidth="1"/>
    <col min="12295" max="12544" width="9" style="209"/>
    <col min="12545" max="12545" width="12.5" style="209" customWidth="1"/>
    <col min="12546" max="12546" width="10.375" style="209" customWidth="1"/>
    <col min="12547" max="12547" width="14.5" style="209" customWidth="1"/>
    <col min="12548" max="12548" width="22.5" style="209" customWidth="1"/>
    <col min="12549" max="12549" width="14.75" style="209" customWidth="1"/>
    <col min="12550" max="12550" width="17.5" style="209" customWidth="1"/>
    <col min="12551" max="12800" width="9" style="209"/>
    <col min="12801" max="12801" width="12.5" style="209" customWidth="1"/>
    <col min="12802" max="12802" width="10.375" style="209" customWidth="1"/>
    <col min="12803" max="12803" width="14.5" style="209" customWidth="1"/>
    <col min="12804" max="12804" width="22.5" style="209" customWidth="1"/>
    <col min="12805" max="12805" width="14.75" style="209" customWidth="1"/>
    <col min="12806" max="12806" width="17.5" style="209" customWidth="1"/>
    <col min="12807" max="13056" width="9" style="209"/>
    <col min="13057" max="13057" width="12.5" style="209" customWidth="1"/>
    <col min="13058" max="13058" width="10.375" style="209" customWidth="1"/>
    <col min="13059" max="13059" width="14.5" style="209" customWidth="1"/>
    <col min="13060" max="13060" width="22.5" style="209" customWidth="1"/>
    <col min="13061" max="13061" width="14.75" style="209" customWidth="1"/>
    <col min="13062" max="13062" width="17.5" style="209" customWidth="1"/>
    <col min="13063" max="13312" width="9" style="209"/>
    <col min="13313" max="13313" width="12.5" style="209" customWidth="1"/>
    <col min="13314" max="13314" width="10.375" style="209" customWidth="1"/>
    <col min="13315" max="13315" width="14.5" style="209" customWidth="1"/>
    <col min="13316" max="13316" width="22.5" style="209" customWidth="1"/>
    <col min="13317" max="13317" width="14.75" style="209" customWidth="1"/>
    <col min="13318" max="13318" width="17.5" style="209" customWidth="1"/>
    <col min="13319" max="13568" width="9" style="209"/>
    <col min="13569" max="13569" width="12.5" style="209" customWidth="1"/>
    <col min="13570" max="13570" width="10.375" style="209" customWidth="1"/>
    <col min="13571" max="13571" width="14.5" style="209" customWidth="1"/>
    <col min="13572" max="13572" width="22.5" style="209" customWidth="1"/>
    <col min="13573" max="13573" width="14.75" style="209" customWidth="1"/>
    <col min="13574" max="13574" width="17.5" style="209" customWidth="1"/>
    <col min="13575" max="13824" width="9" style="209"/>
    <col min="13825" max="13825" width="12.5" style="209" customWidth="1"/>
    <col min="13826" max="13826" width="10.375" style="209" customWidth="1"/>
    <col min="13827" max="13827" width="14.5" style="209" customWidth="1"/>
    <col min="13828" max="13828" width="22.5" style="209" customWidth="1"/>
    <col min="13829" max="13829" width="14.75" style="209" customWidth="1"/>
    <col min="13830" max="13830" width="17.5" style="209" customWidth="1"/>
    <col min="13831" max="14080" width="9" style="209"/>
    <col min="14081" max="14081" width="12.5" style="209" customWidth="1"/>
    <col min="14082" max="14082" width="10.375" style="209" customWidth="1"/>
    <col min="14083" max="14083" width="14.5" style="209" customWidth="1"/>
    <col min="14084" max="14084" width="22.5" style="209" customWidth="1"/>
    <col min="14085" max="14085" width="14.75" style="209" customWidth="1"/>
    <col min="14086" max="14086" width="17.5" style="209" customWidth="1"/>
    <col min="14087" max="14336" width="9" style="209"/>
    <col min="14337" max="14337" width="12.5" style="209" customWidth="1"/>
    <col min="14338" max="14338" width="10.375" style="209" customWidth="1"/>
    <col min="14339" max="14339" width="14.5" style="209" customWidth="1"/>
    <col min="14340" max="14340" width="22.5" style="209" customWidth="1"/>
    <col min="14341" max="14341" width="14.75" style="209" customWidth="1"/>
    <col min="14342" max="14342" width="17.5" style="209" customWidth="1"/>
    <col min="14343" max="14592" width="9" style="209"/>
    <col min="14593" max="14593" width="12.5" style="209" customWidth="1"/>
    <col min="14594" max="14594" width="10.375" style="209" customWidth="1"/>
    <col min="14595" max="14595" width="14.5" style="209" customWidth="1"/>
    <col min="14596" max="14596" width="22.5" style="209" customWidth="1"/>
    <col min="14597" max="14597" width="14.75" style="209" customWidth="1"/>
    <col min="14598" max="14598" width="17.5" style="209" customWidth="1"/>
    <col min="14599" max="14848" width="9" style="209"/>
    <col min="14849" max="14849" width="12.5" style="209" customWidth="1"/>
    <col min="14850" max="14850" width="10.375" style="209" customWidth="1"/>
    <col min="14851" max="14851" width="14.5" style="209" customWidth="1"/>
    <col min="14852" max="14852" width="22.5" style="209" customWidth="1"/>
    <col min="14853" max="14853" width="14.75" style="209" customWidth="1"/>
    <col min="14854" max="14854" width="17.5" style="209" customWidth="1"/>
    <col min="14855" max="15104" width="9" style="209"/>
    <col min="15105" max="15105" width="12.5" style="209" customWidth="1"/>
    <col min="15106" max="15106" width="10.375" style="209" customWidth="1"/>
    <col min="15107" max="15107" width="14.5" style="209" customWidth="1"/>
    <col min="15108" max="15108" width="22.5" style="209" customWidth="1"/>
    <col min="15109" max="15109" width="14.75" style="209" customWidth="1"/>
    <col min="15110" max="15110" width="17.5" style="209" customWidth="1"/>
    <col min="15111" max="15360" width="9" style="209"/>
    <col min="15361" max="15361" width="12.5" style="209" customWidth="1"/>
    <col min="15362" max="15362" width="10.375" style="209" customWidth="1"/>
    <col min="15363" max="15363" width="14.5" style="209" customWidth="1"/>
    <col min="15364" max="15364" width="22.5" style="209" customWidth="1"/>
    <col min="15365" max="15365" width="14.75" style="209" customWidth="1"/>
    <col min="15366" max="15366" width="17.5" style="209" customWidth="1"/>
    <col min="15367" max="15616" width="9" style="209"/>
    <col min="15617" max="15617" width="12.5" style="209" customWidth="1"/>
    <col min="15618" max="15618" width="10.375" style="209" customWidth="1"/>
    <col min="15619" max="15619" width="14.5" style="209" customWidth="1"/>
    <col min="15620" max="15620" width="22.5" style="209" customWidth="1"/>
    <col min="15621" max="15621" width="14.75" style="209" customWidth="1"/>
    <col min="15622" max="15622" width="17.5" style="209" customWidth="1"/>
    <col min="15623" max="15872" width="9" style="209"/>
    <col min="15873" max="15873" width="12.5" style="209" customWidth="1"/>
    <col min="15874" max="15874" width="10.375" style="209" customWidth="1"/>
    <col min="15875" max="15875" width="14.5" style="209" customWidth="1"/>
    <col min="15876" max="15876" width="22.5" style="209" customWidth="1"/>
    <col min="15877" max="15877" width="14.75" style="209" customWidth="1"/>
    <col min="15878" max="15878" width="17.5" style="209" customWidth="1"/>
    <col min="15879" max="16128" width="9" style="209"/>
    <col min="16129" max="16129" width="12.5" style="209" customWidth="1"/>
    <col min="16130" max="16130" width="10.375" style="209" customWidth="1"/>
    <col min="16131" max="16131" width="14.5" style="209" customWidth="1"/>
    <col min="16132" max="16132" width="22.5" style="209" customWidth="1"/>
    <col min="16133" max="16133" width="14.75" style="209" customWidth="1"/>
    <col min="16134" max="16134" width="17.5" style="209" customWidth="1"/>
    <col min="16135" max="16384" width="9" style="209"/>
  </cols>
  <sheetData>
    <row r="2" spans="1:6" ht="20.25" x14ac:dyDescent="0.15">
      <c r="A2" s="395" t="s">
        <v>369</v>
      </c>
      <c r="B2" s="395"/>
      <c r="C2" s="395"/>
      <c r="D2" s="395"/>
      <c r="E2" s="395"/>
      <c r="F2" s="395"/>
    </row>
    <row r="4" spans="1:6" x14ac:dyDescent="0.15">
      <c r="A4" s="406" t="s">
        <v>314</v>
      </c>
      <c r="B4" s="406"/>
      <c r="C4" s="249"/>
      <c r="D4" s="249"/>
      <c r="E4" s="249"/>
      <c r="F4" s="249"/>
    </row>
    <row r="5" spans="1:6" ht="24" customHeight="1" x14ac:dyDescent="0.15">
      <c r="A5" s="247" t="s">
        <v>326</v>
      </c>
      <c r="B5" s="247" t="s">
        <v>370</v>
      </c>
      <c r="C5" s="247" t="s">
        <v>371</v>
      </c>
      <c r="D5" s="247" t="s">
        <v>372</v>
      </c>
      <c r="E5" s="247" t="s">
        <v>373</v>
      </c>
      <c r="F5" s="247" t="s">
        <v>336</v>
      </c>
    </row>
    <row r="6" spans="1:6" x14ac:dyDescent="0.15">
      <c r="A6" s="407" t="s">
        <v>141</v>
      </c>
      <c r="B6" s="407"/>
      <c r="C6" s="407"/>
      <c r="D6" s="407"/>
      <c r="E6" s="407"/>
      <c r="F6" s="407"/>
    </row>
    <row r="7" spans="1:6" x14ac:dyDescent="0.15">
      <c r="A7" s="394"/>
      <c r="B7" s="394"/>
      <c r="C7" s="394"/>
      <c r="D7" s="394"/>
      <c r="E7" s="394"/>
      <c r="F7" s="394"/>
    </row>
    <row r="8" spans="1:6" x14ac:dyDescent="0.15">
      <c r="A8" s="394"/>
      <c r="B8" s="394"/>
      <c r="C8" s="394"/>
      <c r="D8" s="394"/>
      <c r="E8" s="394"/>
      <c r="F8" s="394"/>
    </row>
    <row r="9" spans="1:6" x14ac:dyDescent="0.15">
      <c r="A9" s="394"/>
      <c r="B9" s="394"/>
      <c r="C9" s="394"/>
      <c r="D9" s="394"/>
      <c r="E9" s="394"/>
      <c r="F9" s="394"/>
    </row>
    <row r="10" spans="1:6" x14ac:dyDescent="0.15">
      <c r="A10" s="394"/>
      <c r="B10" s="394"/>
      <c r="C10" s="394"/>
      <c r="D10" s="394"/>
      <c r="E10" s="394"/>
      <c r="F10" s="394"/>
    </row>
    <row r="11" spans="1:6" x14ac:dyDescent="0.15">
      <c r="A11" s="394"/>
      <c r="B11" s="394"/>
      <c r="C11" s="394"/>
      <c r="D11" s="394"/>
      <c r="E11" s="394"/>
      <c r="F11" s="394"/>
    </row>
  </sheetData>
  <mergeCells count="3">
    <mergeCell ref="A2:F2"/>
    <mergeCell ref="A4:B4"/>
    <mergeCell ref="A6:F11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sqref="A1:G1"/>
    </sheetView>
  </sheetViews>
  <sheetFormatPr defaultRowHeight="13.5" x14ac:dyDescent="0.15"/>
  <cols>
    <col min="1" max="1" width="12.5" style="210" customWidth="1"/>
    <col min="2" max="2" width="10.375" style="210" customWidth="1"/>
    <col min="3" max="3" width="14.5" style="210" customWidth="1"/>
    <col min="4" max="4" width="22.5" style="210" customWidth="1"/>
    <col min="5" max="5" width="14.75" style="210" customWidth="1"/>
    <col min="6" max="6" width="17.5" style="210" customWidth="1"/>
    <col min="7" max="256" width="9" style="209"/>
    <col min="257" max="257" width="12.5" style="209" customWidth="1"/>
    <col min="258" max="258" width="10.375" style="209" customWidth="1"/>
    <col min="259" max="259" width="14.5" style="209" customWidth="1"/>
    <col min="260" max="260" width="22.5" style="209" customWidth="1"/>
    <col min="261" max="261" width="14.75" style="209" customWidth="1"/>
    <col min="262" max="262" width="17.5" style="209" customWidth="1"/>
    <col min="263" max="512" width="9" style="209"/>
    <col min="513" max="513" width="12.5" style="209" customWidth="1"/>
    <col min="514" max="514" width="10.375" style="209" customWidth="1"/>
    <col min="515" max="515" width="14.5" style="209" customWidth="1"/>
    <col min="516" max="516" width="22.5" style="209" customWidth="1"/>
    <col min="517" max="517" width="14.75" style="209" customWidth="1"/>
    <col min="518" max="518" width="17.5" style="209" customWidth="1"/>
    <col min="519" max="768" width="9" style="209"/>
    <col min="769" max="769" width="12.5" style="209" customWidth="1"/>
    <col min="770" max="770" width="10.375" style="209" customWidth="1"/>
    <col min="771" max="771" width="14.5" style="209" customWidth="1"/>
    <col min="772" max="772" width="22.5" style="209" customWidth="1"/>
    <col min="773" max="773" width="14.75" style="209" customWidth="1"/>
    <col min="774" max="774" width="17.5" style="209" customWidth="1"/>
    <col min="775" max="1024" width="9" style="209"/>
    <col min="1025" max="1025" width="12.5" style="209" customWidth="1"/>
    <col min="1026" max="1026" width="10.375" style="209" customWidth="1"/>
    <col min="1027" max="1027" width="14.5" style="209" customWidth="1"/>
    <col min="1028" max="1028" width="22.5" style="209" customWidth="1"/>
    <col min="1029" max="1029" width="14.75" style="209" customWidth="1"/>
    <col min="1030" max="1030" width="17.5" style="209" customWidth="1"/>
    <col min="1031" max="1280" width="9" style="209"/>
    <col min="1281" max="1281" width="12.5" style="209" customWidth="1"/>
    <col min="1282" max="1282" width="10.375" style="209" customWidth="1"/>
    <col min="1283" max="1283" width="14.5" style="209" customWidth="1"/>
    <col min="1284" max="1284" width="22.5" style="209" customWidth="1"/>
    <col min="1285" max="1285" width="14.75" style="209" customWidth="1"/>
    <col min="1286" max="1286" width="17.5" style="209" customWidth="1"/>
    <col min="1287" max="1536" width="9" style="209"/>
    <col min="1537" max="1537" width="12.5" style="209" customWidth="1"/>
    <col min="1538" max="1538" width="10.375" style="209" customWidth="1"/>
    <col min="1539" max="1539" width="14.5" style="209" customWidth="1"/>
    <col min="1540" max="1540" width="22.5" style="209" customWidth="1"/>
    <col min="1541" max="1541" width="14.75" style="209" customWidth="1"/>
    <col min="1542" max="1542" width="17.5" style="209" customWidth="1"/>
    <col min="1543" max="1792" width="9" style="209"/>
    <col min="1793" max="1793" width="12.5" style="209" customWidth="1"/>
    <col min="1794" max="1794" width="10.375" style="209" customWidth="1"/>
    <col min="1795" max="1795" width="14.5" style="209" customWidth="1"/>
    <col min="1796" max="1796" width="22.5" style="209" customWidth="1"/>
    <col min="1797" max="1797" width="14.75" style="209" customWidth="1"/>
    <col min="1798" max="1798" width="17.5" style="209" customWidth="1"/>
    <col min="1799" max="2048" width="9" style="209"/>
    <col min="2049" max="2049" width="12.5" style="209" customWidth="1"/>
    <col min="2050" max="2050" width="10.375" style="209" customWidth="1"/>
    <col min="2051" max="2051" width="14.5" style="209" customWidth="1"/>
    <col min="2052" max="2052" width="22.5" style="209" customWidth="1"/>
    <col min="2053" max="2053" width="14.75" style="209" customWidth="1"/>
    <col min="2054" max="2054" width="17.5" style="209" customWidth="1"/>
    <col min="2055" max="2304" width="9" style="209"/>
    <col min="2305" max="2305" width="12.5" style="209" customWidth="1"/>
    <col min="2306" max="2306" width="10.375" style="209" customWidth="1"/>
    <col min="2307" max="2307" width="14.5" style="209" customWidth="1"/>
    <col min="2308" max="2308" width="22.5" style="209" customWidth="1"/>
    <col min="2309" max="2309" width="14.75" style="209" customWidth="1"/>
    <col min="2310" max="2310" width="17.5" style="209" customWidth="1"/>
    <col min="2311" max="2560" width="9" style="209"/>
    <col min="2561" max="2561" width="12.5" style="209" customWidth="1"/>
    <col min="2562" max="2562" width="10.375" style="209" customWidth="1"/>
    <col min="2563" max="2563" width="14.5" style="209" customWidth="1"/>
    <col min="2564" max="2564" width="22.5" style="209" customWidth="1"/>
    <col min="2565" max="2565" width="14.75" style="209" customWidth="1"/>
    <col min="2566" max="2566" width="17.5" style="209" customWidth="1"/>
    <col min="2567" max="2816" width="9" style="209"/>
    <col min="2817" max="2817" width="12.5" style="209" customWidth="1"/>
    <col min="2818" max="2818" width="10.375" style="209" customWidth="1"/>
    <col min="2819" max="2819" width="14.5" style="209" customWidth="1"/>
    <col min="2820" max="2820" width="22.5" style="209" customWidth="1"/>
    <col min="2821" max="2821" width="14.75" style="209" customWidth="1"/>
    <col min="2822" max="2822" width="17.5" style="209" customWidth="1"/>
    <col min="2823" max="3072" width="9" style="209"/>
    <col min="3073" max="3073" width="12.5" style="209" customWidth="1"/>
    <col min="3074" max="3074" width="10.375" style="209" customWidth="1"/>
    <col min="3075" max="3075" width="14.5" style="209" customWidth="1"/>
    <col min="3076" max="3076" width="22.5" style="209" customWidth="1"/>
    <col min="3077" max="3077" width="14.75" style="209" customWidth="1"/>
    <col min="3078" max="3078" width="17.5" style="209" customWidth="1"/>
    <col min="3079" max="3328" width="9" style="209"/>
    <col min="3329" max="3329" width="12.5" style="209" customWidth="1"/>
    <col min="3330" max="3330" width="10.375" style="209" customWidth="1"/>
    <col min="3331" max="3331" width="14.5" style="209" customWidth="1"/>
    <col min="3332" max="3332" width="22.5" style="209" customWidth="1"/>
    <col min="3333" max="3333" width="14.75" style="209" customWidth="1"/>
    <col min="3334" max="3334" width="17.5" style="209" customWidth="1"/>
    <col min="3335" max="3584" width="9" style="209"/>
    <col min="3585" max="3585" width="12.5" style="209" customWidth="1"/>
    <col min="3586" max="3586" width="10.375" style="209" customWidth="1"/>
    <col min="3587" max="3587" width="14.5" style="209" customWidth="1"/>
    <col min="3588" max="3588" width="22.5" style="209" customWidth="1"/>
    <col min="3589" max="3589" width="14.75" style="209" customWidth="1"/>
    <col min="3590" max="3590" width="17.5" style="209" customWidth="1"/>
    <col min="3591" max="3840" width="9" style="209"/>
    <col min="3841" max="3841" width="12.5" style="209" customWidth="1"/>
    <col min="3842" max="3842" width="10.375" style="209" customWidth="1"/>
    <col min="3843" max="3843" width="14.5" style="209" customWidth="1"/>
    <col min="3844" max="3844" width="22.5" style="209" customWidth="1"/>
    <col min="3845" max="3845" width="14.75" style="209" customWidth="1"/>
    <col min="3846" max="3846" width="17.5" style="209" customWidth="1"/>
    <col min="3847" max="4096" width="9" style="209"/>
    <col min="4097" max="4097" width="12.5" style="209" customWidth="1"/>
    <col min="4098" max="4098" width="10.375" style="209" customWidth="1"/>
    <col min="4099" max="4099" width="14.5" style="209" customWidth="1"/>
    <col min="4100" max="4100" width="22.5" style="209" customWidth="1"/>
    <col min="4101" max="4101" width="14.75" style="209" customWidth="1"/>
    <col min="4102" max="4102" width="17.5" style="209" customWidth="1"/>
    <col min="4103" max="4352" width="9" style="209"/>
    <col min="4353" max="4353" width="12.5" style="209" customWidth="1"/>
    <col min="4354" max="4354" width="10.375" style="209" customWidth="1"/>
    <col min="4355" max="4355" width="14.5" style="209" customWidth="1"/>
    <col min="4356" max="4356" width="22.5" style="209" customWidth="1"/>
    <col min="4357" max="4357" width="14.75" style="209" customWidth="1"/>
    <col min="4358" max="4358" width="17.5" style="209" customWidth="1"/>
    <col min="4359" max="4608" width="9" style="209"/>
    <col min="4609" max="4609" width="12.5" style="209" customWidth="1"/>
    <col min="4610" max="4610" width="10.375" style="209" customWidth="1"/>
    <col min="4611" max="4611" width="14.5" style="209" customWidth="1"/>
    <col min="4612" max="4612" width="22.5" style="209" customWidth="1"/>
    <col min="4613" max="4613" width="14.75" style="209" customWidth="1"/>
    <col min="4614" max="4614" width="17.5" style="209" customWidth="1"/>
    <col min="4615" max="4864" width="9" style="209"/>
    <col min="4865" max="4865" width="12.5" style="209" customWidth="1"/>
    <col min="4866" max="4866" width="10.375" style="209" customWidth="1"/>
    <col min="4867" max="4867" width="14.5" style="209" customWidth="1"/>
    <col min="4868" max="4868" width="22.5" style="209" customWidth="1"/>
    <col min="4869" max="4869" width="14.75" style="209" customWidth="1"/>
    <col min="4870" max="4870" width="17.5" style="209" customWidth="1"/>
    <col min="4871" max="5120" width="9" style="209"/>
    <col min="5121" max="5121" width="12.5" style="209" customWidth="1"/>
    <col min="5122" max="5122" width="10.375" style="209" customWidth="1"/>
    <col min="5123" max="5123" width="14.5" style="209" customWidth="1"/>
    <col min="5124" max="5124" width="22.5" style="209" customWidth="1"/>
    <col min="5125" max="5125" width="14.75" style="209" customWidth="1"/>
    <col min="5126" max="5126" width="17.5" style="209" customWidth="1"/>
    <col min="5127" max="5376" width="9" style="209"/>
    <col min="5377" max="5377" width="12.5" style="209" customWidth="1"/>
    <col min="5378" max="5378" width="10.375" style="209" customWidth="1"/>
    <col min="5379" max="5379" width="14.5" style="209" customWidth="1"/>
    <col min="5380" max="5380" width="22.5" style="209" customWidth="1"/>
    <col min="5381" max="5381" width="14.75" style="209" customWidth="1"/>
    <col min="5382" max="5382" width="17.5" style="209" customWidth="1"/>
    <col min="5383" max="5632" width="9" style="209"/>
    <col min="5633" max="5633" width="12.5" style="209" customWidth="1"/>
    <col min="5634" max="5634" width="10.375" style="209" customWidth="1"/>
    <col min="5635" max="5635" width="14.5" style="209" customWidth="1"/>
    <col min="5636" max="5636" width="22.5" style="209" customWidth="1"/>
    <col min="5637" max="5637" width="14.75" style="209" customWidth="1"/>
    <col min="5638" max="5638" width="17.5" style="209" customWidth="1"/>
    <col min="5639" max="5888" width="9" style="209"/>
    <col min="5889" max="5889" width="12.5" style="209" customWidth="1"/>
    <col min="5890" max="5890" width="10.375" style="209" customWidth="1"/>
    <col min="5891" max="5891" width="14.5" style="209" customWidth="1"/>
    <col min="5892" max="5892" width="22.5" style="209" customWidth="1"/>
    <col min="5893" max="5893" width="14.75" style="209" customWidth="1"/>
    <col min="5894" max="5894" width="17.5" style="209" customWidth="1"/>
    <col min="5895" max="6144" width="9" style="209"/>
    <col min="6145" max="6145" width="12.5" style="209" customWidth="1"/>
    <col min="6146" max="6146" width="10.375" style="209" customWidth="1"/>
    <col min="6147" max="6147" width="14.5" style="209" customWidth="1"/>
    <col min="6148" max="6148" width="22.5" style="209" customWidth="1"/>
    <col min="6149" max="6149" width="14.75" style="209" customWidth="1"/>
    <col min="6150" max="6150" width="17.5" style="209" customWidth="1"/>
    <col min="6151" max="6400" width="9" style="209"/>
    <col min="6401" max="6401" width="12.5" style="209" customWidth="1"/>
    <col min="6402" max="6402" width="10.375" style="209" customWidth="1"/>
    <col min="6403" max="6403" width="14.5" style="209" customWidth="1"/>
    <col min="6404" max="6404" width="22.5" style="209" customWidth="1"/>
    <col min="6405" max="6405" width="14.75" style="209" customWidth="1"/>
    <col min="6406" max="6406" width="17.5" style="209" customWidth="1"/>
    <col min="6407" max="6656" width="9" style="209"/>
    <col min="6657" max="6657" width="12.5" style="209" customWidth="1"/>
    <col min="6658" max="6658" width="10.375" style="209" customWidth="1"/>
    <col min="6659" max="6659" width="14.5" style="209" customWidth="1"/>
    <col min="6660" max="6660" width="22.5" style="209" customWidth="1"/>
    <col min="6661" max="6661" width="14.75" style="209" customWidth="1"/>
    <col min="6662" max="6662" width="17.5" style="209" customWidth="1"/>
    <col min="6663" max="6912" width="9" style="209"/>
    <col min="6913" max="6913" width="12.5" style="209" customWidth="1"/>
    <col min="6914" max="6914" width="10.375" style="209" customWidth="1"/>
    <col min="6915" max="6915" width="14.5" style="209" customWidth="1"/>
    <col min="6916" max="6916" width="22.5" style="209" customWidth="1"/>
    <col min="6917" max="6917" width="14.75" style="209" customWidth="1"/>
    <col min="6918" max="6918" width="17.5" style="209" customWidth="1"/>
    <col min="6919" max="7168" width="9" style="209"/>
    <col min="7169" max="7169" width="12.5" style="209" customWidth="1"/>
    <col min="7170" max="7170" width="10.375" style="209" customWidth="1"/>
    <col min="7171" max="7171" width="14.5" style="209" customWidth="1"/>
    <col min="7172" max="7172" width="22.5" style="209" customWidth="1"/>
    <col min="7173" max="7173" width="14.75" style="209" customWidth="1"/>
    <col min="7174" max="7174" width="17.5" style="209" customWidth="1"/>
    <col min="7175" max="7424" width="9" style="209"/>
    <col min="7425" max="7425" width="12.5" style="209" customWidth="1"/>
    <col min="7426" max="7426" width="10.375" style="209" customWidth="1"/>
    <col min="7427" max="7427" width="14.5" style="209" customWidth="1"/>
    <col min="7428" max="7428" width="22.5" style="209" customWidth="1"/>
    <col min="7429" max="7429" width="14.75" style="209" customWidth="1"/>
    <col min="7430" max="7430" width="17.5" style="209" customWidth="1"/>
    <col min="7431" max="7680" width="9" style="209"/>
    <col min="7681" max="7681" width="12.5" style="209" customWidth="1"/>
    <col min="7682" max="7682" width="10.375" style="209" customWidth="1"/>
    <col min="7683" max="7683" width="14.5" style="209" customWidth="1"/>
    <col min="7684" max="7684" width="22.5" style="209" customWidth="1"/>
    <col min="7685" max="7685" width="14.75" style="209" customWidth="1"/>
    <col min="7686" max="7686" width="17.5" style="209" customWidth="1"/>
    <col min="7687" max="7936" width="9" style="209"/>
    <col min="7937" max="7937" width="12.5" style="209" customWidth="1"/>
    <col min="7938" max="7938" width="10.375" style="209" customWidth="1"/>
    <col min="7939" max="7939" width="14.5" style="209" customWidth="1"/>
    <col min="7940" max="7940" width="22.5" style="209" customWidth="1"/>
    <col min="7941" max="7941" width="14.75" style="209" customWidth="1"/>
    <col min="7942" max="7942" width="17.5" style="209" customWidth="1"/>
    <col min="7943" max="8192" width="9" style="209"/>
    <col min="8193" max="8193" width="12.5" style="209" customWidth="1"/>
    <col min="8194" max="8194" width="10.375" style="209" customWidth="1"/>
    <col min="8195" max="8195" width="14.5" style="209" customWidth="1"/>
    <col min="8196" max="8196" width="22.5" style="209" customWidth="1"/>
    <col min="8197" max="8197" width="14.75" style="209" customWidth="1"/>
    <col min="8198" max="8198" width="17.5" style="209" customWidth="1"/>
    <col min="8199" max="8448" width="9" style="209"/>
    <col min="8449" max="8449" width="12.5" style="209" customWidth="1"/>
    <col min="8450" max="8450" width="10.375" style="209" customWidth="1"/>
    <col min="8451" max="8451" width="14.5" style="209" customWidth="1"/>
    <col min="8452" max="8452" width="22.5" style="209" customWidth="1"/>
    <col min="8453" max="8453" width="14.75" style="209" customWidth="1"/>
    <col min="8454" max="8454" width="17.5" style="209" customWidth="1"/>
    <col min="8455" max="8704" width="9" style="209"/>
    <col min="8705" max="8705" width="12.5" style="209" customWidth="1"/>
    <col min="8706" max="8706" width="10.375" style="209" customWidth="1"/>
    <col min="8707" max="8707" width="14.5" style="209" customWidth="1"/>
    <col min="8708" max="8708" width="22.5" style="209" customWidth="1"/>
    <col min="8709" max="8709" width="14.75" style="209" customWidth="1"/>
    <col min="8710" max="8710" width="17.5" style="209" customWidth="1"/>
    <col min="8711" max="8960" width="9" style="209"/>
    <col min="8961" max="8961" width="12.5" style="209" customWidth="1"/>
    <col min="8962" max="8962" width="10.375" style="209" customWidth="1"/>
    <col min="8963" max="8963" width="14.5" style="209" customWidth="1"/>
    <col min="8964" max="8964" width="22.5" style="209" customWidth="1"/>
    <col min="8965" max="8965" width="14.75" style="209" customWidth="1"/>
    <col min="8966" max="8966" width="17.5" style="209" customWidth="1"/>
    <col min="8967" max="9216" width="9" style="209"/>
    <col min="9217" max="9217" width="12.5" style="209" customWidth="1"/>
    <col min="9218" max="9218" width="10.375" style="209" customWidth="1"/>
    <col min="9219" max="9219" width="14.5" style="209" customWidth="1"/>
    <col min="9220" max="9220" width="22.5" style="209" customWidth="1"/>
    <col min="9221" max="9221" width="14.75" style="209" customWidth="1"/>
    <col min="9222" max="9222" width="17.5" style="209" customWidth="1"/>
    <col min="9223" max="9472" width="9" style="209"/>
    <col min="9473" max="9473" width="12.5" style="209" customWidth="1"/>
    <col min="9474" max="9474" width="10.375" style="209" customWidth="1"/>
    <col min="9475" max="9475" width="14.5" style="209" customWidth="1"/>
    <col min="9476" max="9476" width="22.5" style="209" customWidth="1"/>
    <col min="9477" max="9477" width="14.75" style="209" customWidth="1"/>
    <col min="9478" max="9478" width="17.5" style="209" customWidth="1"/>
    <col min="9479" max="9728" width="9" style="209"/>
    <col min="9729" max="9729" width="12.5" style="209" customWidth="1"/>
    <col min="9730" max="9730" width="10.375" style="209" customWidth="1"/>
    <col min="9731" max="9731" width="14.5" style="209" customWidth="1"/>
    <col min="9732" max="9732" width="22.5" style="209" customWidth="1"/>
    <col min="9733" max="9733" width="14.75" style="209" customWidth="1"/>
    <col min="9734" max="9734" width="17.5" style="209" customWidth="1"/>
    <col min="9735" max="9984" width="9" style="209"/>
    <col min="9985" max="9985" width="12.5" style="209" customWidth="1"/>
    <col min="9986" max="9986" width="10.375" style="209" customWidth="1"/>
    <col min="9987" max="9987" width="14.5" style="209" customWidth="1"/>
    <col min="9988" max="9988" width="22.5" style="209" customWidth="1"/>
    <col min="9989" max="9989" width="14.75" style="209" customWidth="1"/>
    <col min="9990" max="9990" width="17.5" style="209" customWidth="1"/>
    <col min="9991" max="10240" width="9" style="209"/>
    <col min="10241" max="10241" width="12.5" style="209" customWidth="1"/>
    <col min="10242" max="10242" width="10.375" style="209" customWidth="1"/>
    <col min="10243" max="10243" width="14.5" style="209" customWidth="1"/>
    <col min="10244" max="10244" width="22.5" style="209" customWidth="1"/>
    <col min="10245" max="10245" width="14.75" style="209" customWidth="1"/>
    <col min="10246" max="10246" width="17.5" style="209" customWidth="1"/>
    <col min="10247" max="10496" width="9" style="209"/>
    <col min="10497" max="10497" width="12.5" style="209" customWidth="1"/>
    <col min="10498" max="10498" width="10.375" style="209" customWidth="1"/>
    <col min="10499" max="10499" width="14.5" style="209" customWidth="1"/>
    <col min="10500" max="10500" width="22.5" style="209" customWidth="1"/>
    <col min="10501" max="10501" width="14.75" style="209" customWidth="1"/>
    <col min="10502" max="10502" width="17.5" style="209" customWidth="1"/>
    <col min="10503" max="10752" width="9" style="209"/>
    <col min="10753" max="10753" width="12.5" style="209" customWidth="1"/>
    <col min="10754" max="10754" width="10.375" style="209" customWidth="1"/>
    <col min="10755" max="10755" width="14.5" style="209" customWidth="1"/>
    <col min="10756" max="10756" width="22.5" style="209" customWidth="1"/>
    <col min="10757" max="10757" width="14.75" style="209" customWidth="1"/>
    <col min="10758" max="10758" width="17.5" style="209" customWidth="1"/>
    <col min="10759" max="11008" width="9" style="209"/>
    <col min="11009" max="11009" width="12.5" style="209" customWidth="1"/>
    <col min="11010" max="11010" width="10.375" style="209" customWidth="1"/>
    <col min="11011" max="11011" width="14.5" style="209" customWidth="1"/>
    <col min="11012" max="11012" width="22.5" style="209" customWidth="1"/>
    <col min="11013" max="11013" width="14.75" style="209" customWidth="1"/>
    <col min="11014" max="11014" width="17.5" style="209" customWidth="1"/>
    <col min="11015" max="11264" width="9" style="209"/>
    <col min="11265" max="11265" width="12.5" style="209" customWidth="1"/>
    <col min="11266" max="11266" width="10.375" style="209" customWidth="1"/>
    <col min="11267" max="11267" width="14.5" style="209" customWidth="1"/>
    <col min="11268" max="11268" width="22.5" style="209" customWidth="1"/>
    <col min="11269" max="11269" width="14.75" style="209" customWidth="1"/>
    <col min="11270" max="11270" width="17.5" style="209" customWidth="1"/>
    <col min="11271" max="11520" width="9" style="209"/>
    <col min="11521" max="11521" width="12.5" style="209" customWidth="1"/>
    <col min="11522" max="11522" width="10.375" style="209" customWidth="1"/>
    <col min="11523" max="11523" width="14.5" style="209" customWidth="1"/>
    <col min="11524" max="11524" width="22.5" style="209" customWidth="1"/>
    <col min="11525" max="11525" width="14.75" style="209" customWidth="1"/>
    <col min="11526" max="11526" width="17.5" style="209" customWidth="1"/>
    <col min="11527" max="11776" width="9" style="209"/>
    <col min="11777" max="11777" width="12.5" style="209" customWidth="1"/>
    <col min="11778" max="11778" width="10.375" style="209" customWidth="1"/>
    <col min="11779" max="11779" width="14.5" style="209" customWidth="1"/>
    <col min="11780" max="11780" width="22.5" style="209" customWidth="1"/>
    <col min="11781" max="11781" width="14.75" style="209" customWidth="1"/>
    <col min="11782" max="11782" width="17.5" style="209" customWidth="1"/>
    <col min="11783" max="12032" width="9" style="209"/>
    <col min="12033" max="12033" width="12.5" style="209" customWidth="1"/>
    <col min="12034" max="12034" width="10.375" style="209" customWidth="1"/>
    <col min="12035" max="12035" width="14.5" style="209" customWidth="1"/>
    <col min="12036" max="12036" width="22.5" style="209" customWidth="1"/>
    <col min="12037" max="12037" width="14.75" style="209" customWidth="1"/>
    <col min="12038" max="12038" width="17.5" style="209" customWidth="1"/>
    <col min="12039" max="12288" width="9" style="209"/>
    <col min="12289" max="12289" width="12.5" style="209" customWidth="1"/>
    <col min="12290" max="12290" width="10.375" style="209" customWidth="1"/>
    <col min="12291" max="12291" width="14.5" style="209" customWidth="1"/>
    <col min="12292" max="12292" width="22.5" style="209" customWidth="1"/>
    <col min="12293" max="12293" width="14.75" style="209" customWidth="1"/>
    <col min="12294" max="12294" width="17.5" style="209" customWidth="1"/>
    <col min="12295" max="12544" width="9" style="209"/>
    <col min="12545" max="12545" width="12.5" style="209" customWidth="1"/>
    <col min="12546" max="12546" width="10.375" style="209" customWidth="1"/>
    <col min="12547" max="12547" width="14.5" style="209" customWidth="1"/>
    <col min="12548" max="12548" width="22.5" style="209" customWidth="1"/>
    <col min="12549" max="12549" width="14.75" style="209" customWidth="1"/>
    <col min="12550" max="12550" width="17.5" style="209" customWidth="1"/>
    <col min="12551" max="12800" width="9" style="209"/>
    <col min="12801" max="12801" width="12.5" style="209" customWidth="1"/>
    <col min="12802" max="12802" width="10.375" style="209" customWidth="1"/>
    <col min="12803" max="12803" width="14.5" style="209" customWidth="1"/>
    <col min="12804" max="12804" width="22.5" style="209" customWidth="1"/>
    <col min="12805" max="12805" width="14.75" style="209" customWidth="1"/>
    <col min="12806" max="12806" width="17.5" style="209" customWidth="1"/>
    <col min="12807" max="13056" width="9" style="209"/>
    <col min="13057" max="13057" width="12.5" style="209" customWidth="1"/>
    <col min="13058" max="13058" width="10.375" style="209" customWidth="1"/>
    <col min="13059" max="13059" width="14.5" style="209" customWidth="1"/>
    <col min="13060" max="13060" width="22.5" style="209" customWidth="1"/>
    <col min="13061" max="13061" width="14.75" style="209" customWidth="1"/>
    <col min="13062" max="13062" width="17.5" style="209" customWidth="1"/>
    <col min="13063" max="13312" width="9" style="209"/>
    <col min="13313" max="13313" width="12.5" style="209" customWidth="1"/>
    <col min="13314" max="13314" width="10.375" style="209" customWidth="1"/>
    <col min="13315" max="13315" width="14.5" style="209" customWidth="1"/>
    <col min="13316" max="13316" width="22.5" style="209" customWidth="1"/>
    <col min="13317" max="13317" width="14.75" style="209" customWidth="1"/>
    <col min="13318" max="13318" width="17.5" style="209" customWidth="1"/>
    <col min="13319" max="13568" width="9" style="209"/>
    <col min="13569" max="13569" width="12.5" style="209" customWidth="1"/>
    <col min="13570" max="13570" width="10.375" style="209" customWidth="1"/>
    <col min="13571" max="13571" width="14.5" style="209" customWidth="1"/>
    <col min="13572" max="13572" width="22.5" style="209" customWidth="1"/>
    <col min="13573" max="13573" width="14.75" style="209" customWidth="1"/>
    <col min="13574" max="13574" width="17.5" style="209" customWidth="1"/>
    <col min="13575" max="13824" width="9" style="209"/>
    <col min="13825" max="13825" width="12.5" style="209" customWidth="1"/>
    <col min="13826" max="13826" width="10.375" style="209" customWidth="1"/>
    <col min="13827" max="13827" width="14.5" style="209" customWidth="1"/>
    <col min="13828" max="13828" width="22.5" style="209" customWidth="1"/>
    <col min="13829" max="13829" width="14.75" style="209" customWidth="1"/>
    <col min="13830" max="13830" width="17.5" style="209" customWidth="1"/>
    <col min="13831" max="14080" width="9" style="209"/>
    <col min="14081" max="14081" width="12.5" style="209" customWidth="1"/>
    <col min="14082" max="14082" width="10.375" style="209" customWidth="1"/>
    <col min="14083" max="14083" width="14.5" style="209" customWidth="1"/>
    <col min="14084" max="14084" width="22.5" style="209" customWidth="1"/>
    <col min="14085" max="14085" width="14.75" style="209" customWidth="1"/>
    <col min="14086" max="14086" width="17.5" style="209" customWidth="1"/>
    <col min="14087" max="14336" width="9" style="209"/>
    <col min="14337" max="14337" width="12.5" style="209" customWidth="1"/>
    <col min="14338" max="14338" width="10.375" style="209" customWidth="1"/>
    <col min="14339" max="14339" width="14.5" style="209" customWidth="1"/>
    <col min="14340" max="14340" width="22.5" style="209" customWidth="1"/>
    <col min="14341" max="14341" width="14.75" style="209" customWidth="1"/>
    <col min="14342" max="14342" width="17.5" style="209" customWidth="1"/>
    <col min="14343" max="14592" width="9" style="209"/>
    <col min="14593" max="14593" width="12.5" style="209" customWidth="1"/>
    <col min="14594" max="14594" width="10.375" style="209" customWidth="1"/>
    <col min="14595" max="14595" width="14.5" style="209" customWidth="1"/>
    <col min="14596" max="14596" width="22.5" style="209" customWidth="1"/>
    <col min="14597" max="14597" width="14.75" style="209" customWidth="1"/>
    <col min="14598" max="14598" width="17.5" style="209" customWidth="1"/>
    <col min="14599" max="14848" width="9" style="209"/>
    <col min="14849" max="14849" width="12.5" style="209" customWidth="1"/>
    <col min="14850" max="14850" width="10.375" style="209" customWidth="1"/>
    <col min="14851" max="14851" width="14.5" style="209" customWidth="1"/>
    <col min="14852" max="14852" width="22.5" style="209" customWidth="1"/>
    <col min="14853" max="14853" width="14.75" style="209" customWidth="1"/>
    <col min="14854" max="14854" width="17.5" style="209" customWidth="1"/>
    <col min="14855" max="15104" width="9" style="209"/>
    <col min="15105" max="15105" width="12.5" style="209" customWidth="1"/>
    <col min="15106" max="15106" width="10.375" style="209" customWidth="1"/>
    <col min="15107" max="15107" width="14.5" style="209" customWidth="1"/>
    <col min="15108" max="15108" width="22.5" style="209" customWidth="1"/>
    <col min="15109" max="15109" width="14.75" style="209" customWidth="1"/>
    <col min="15110" max="15110" width="17.5" style="209" customWidth="1"/>
    <col min="15111" max="15360" width="9" style="209"/>
    <col min="15361" max="15361" width="12.5" style="209" customWidth="1"/>
    <col min="15362" max="15362" width="10.375" style="209" customWidth="1"/>
    <col min="15363" max="15363" width="14.5" style="209" customWidth="1"/>
    <col min="15364" max="15364" width="22.5" style="209" customWidth="1"/>
    <col min="15365" max="15365" width="14.75" style="209" customWidth="1"/>
    <col min="15366" max="15366" width="17.5" style="209" customWidth="1"/>
    <col min="15367" max="15616" width="9" style="209"/>
    <col min="15617" max="15617" width="12.5" style="209" customWidth="1"/>
    <col min="15618" max="15618" width="10.375" style="209" customWidth="1"/>
    <col min="15619" max="15619" width="14.5" style="209" customWidth="1"/>
    <col min="15620" max="15620" width="22.5" style="209" customWidth="1"/>
    <col min="15621" max="15621" width="14.75" style="209" customWidth="1"/>
    <col min="15622" max="15622" width="17.5" style="209" customWidth="1"/>
    <col min="15623" max="15872" width="9" style="209"/>
    <col min="15873" max="15873" width="12.5" style="209" customWidth="1"/>
    <col min="15874" max="15874" width="10.375" style="209" customWidth="1"/>
    <col min="15875" max="15875" width="14.5" style="209" customWidth="1"/>
    <col min="15876" max="15876" width="22.5" style="209" customWidth="1"/>
    <col min="15877" max="15877" width="14.75" style="209" customWidth="1"/>
    <col min="15878" max="15878" width="17.5" style="209" customWidth="1"/>
    <col min="15879" max="16128" width="9" style="209"/>
    <col min="16129" max="16129" width="12.5" style="209" customWidth="1"/>
    <col min="16130" max="16130" width="10.375" style="209" customWidth="1"/>
    <col min="16131" max="16131" width="14.5" style="209" customWidth="1"/>
    <col min="16132" max="16132" width="22.5" style="209" customWidth="1"/>
    <col min="16133" max="16133" width="14.75" style="209" customWidth="1"/>
    <col min="16134" max="16134" width="17.5" style="209" customWidth="1"/>
    <col min="16135" max="16384" width="9" style="209"/>
  </cols>
  <sheetData>
    <row r="2" spans="1:6" ht="20.25" x14ac:dyDescent="0.15">
      <c r="A2" s="395" t="s">
        <v>109</v>
      </c>
      <c r="B2" s="395"/>
      <c r="C2" s="395"/>
      <c r="D2" s="395"/>
      <c r="E2" s="395"/>
      <c r="F2" s="395"/>
    </row>
    <row r="4" spans="1:6" x14ac:dyDescent="0.15">
      <c r="A4" s="414" t="s">
        <v>314</v>
      </c>
      <c r="B4" s="414"/>
      <c r="C4" s="414"/>
    </row>
    <row r="5" spans="1:6" ht="24" customHeight="1" x14ac:dyDescent="0.15">
      <c r="A5" s="211" t="s">
        <v>110</v>
      </c>
      <c r="B5" s="211" t="s">
        <v>111</v>
      </c>
      <c r="C5" s="211" t="s">
        <v>112</v>
      </c>
      <c r="D5" s="211" t="s">
        <v>113</v>
      </c>
      <c r="E5" s="211" t="s">
        <v>114</v>
      </c>
      <c r="F5" s="211" t="s">
        <v>115</v>
      </c>
    </row>
    <row r="6" spans="1:6" x14ac:dyDescent="0.15">
      <c r="A6" s="394" t="s">
        <v>142</v>
      </c>
      <c r="B6" s="394"/>
      <c r="C6" s="394"/>
      <c r="D6" s="394"/>
      <c r="E6" s="394"/>
      <c r="F6" s="394"/>
    </row>
    <row r="7" spans="1:6" x14ac:dyDescent="0.15">
      <c r="A7" s="394"/>
      <c r="B7" s="394"/>
      <c r="C7" s="394"/>
      <c r="D7" s="394"/>
      <c r="E7" s="394"/>
      <c r="F7" s="394"/>
    </row>
    <row r="8" spans="1:6" x14ac:dyDescent="0.15">
      <c r="A8" s="394"/>
      <c r="B8" s="394"/>
      <c r="C8" s="394"/>
      <c r="D8" s="394"/>
      <c r="E8" s="394"/>
      <c r="F8" s="394"/>
    </row>
    <row r="9" spans="1:6" x14ac:dyDescent="0.15">
      <c r="A9" s="394"/>
      <c r="B9" s="394"/>
      <c r="C9" s="394"/>
      <c r="D9" s="394"/>
      <c r="E9" s="394"/>
      <c r="F9" s="394"/>
    </row>
    <row r="10" spans="1:6" x14ac:dyDescent="0.15">
      <c r="A10" s="394"/>
      <c r="B10" s="394"/>
      <c r="C10" s="394"/>
      <c r="D10" s="394"/>
      <c r="E10" s="394"/>
      <c r="F10" s="394"/>
    </row>
    <row r="11" spans="1:6" x14ac:dyDescent="0.15">
      <c r="A11" s="394"/>
      <c r="B11" s="394"/>
      <c r="C11" s="394"/>
      <c r="D11" s="394"/>
      <c r="E11" s="394"/>
      <c r="F11" s="394"/>
    </row>
  </sheetData>
  <mergeCells count="3">
    <mergeCell ref="A2:F2"/>
    <mergeCell ref="A4:C4"/>
    <mergeCell ref="A6:F11"/>
  </mergeCells>
  <phoneticPr fontId="4" type="noConversion"/>
  <pageMargins left="0.59055118110236227" right="0.59055118110236227" top="0.78740157480314965" bottom="0.59055118110236227" header="0.24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sqref="A1:G1"/>
    </sheetView>
  </sheetViews>
  <sheetFormatPr defaultColWidth="10" defaultRowHeight="13.5" x14ac:dyDescent="0.15"/>
  <cols>
    <col min="1" max="1" width="17.75" style="217" customWidth="1"/>
    <col min="2" max="2" width="26.375" style="217" customWidth="1"/>
    <col min="3" max="3" width="17.75" style="217" customWidth="1"/>
    <col min="4" max="4" width="40.125" style="217" customWidth="1"/>
    <col min="5" max="5" width="24.375" style="217" customWidth="1"/>
    <col min="6" max="256" width="10" style="217"/>
    <col min="257" max="257" width="17.75" style="217" customWidth="1"/>
    <col min="258" max="258" width="13.625" style="217" customWidth="1"/>
    <col min="259" max="259" width="17.75" style="217" customWidth="1"/>
    <col min="260" max="260" width="18.625" style="217" customWidth="1"/>
    <col min="261" max="261" width="24.375" style="217" customWidth="1"/>
    <col min="262" max="512" width="10" style="217"/>
    <col min="513" max="513" width="17.75" style="217" customWidth="1"/>
    <col min="514" max="514" width="13.625" style="217" customWidth="1"/>
    <col min="515" max="515" width="17.75" style="217" customWidth="1"/>
    <col min="516" max="516" width="18.625" style="217" customWidth="1"/>
    <col min="517" max="517" width="24.375" style="217" customWidth="1"/>
    <col min="518" max="768" width="10" style="217"/>
    <col min="769" max="769" width="17.75" style="217" customWidth="1"/>
    <col min="770" max="770" width="13.625" style="217" customWidth="1"/>
    <col min="771" max="771" width="17.75" style="217" customWidth="1"/>
    <col min="772" max="772" width="18.625" style="217" customWidth="1"/>
    <col min="773" max="773" width="24.375" style="217" customWidth="1"/>
    <col min="774" max="1024" width="10" style="217"/>
    <col min="1025" max="1025" width="17.75" style="217" customWidth="1"/>
    <col min="1026" max="1026" width="13.625" style="217" customWidth="1"/>
    <col min="1027" max="1027" width="17.75" style="217" customWidth="1"/>
    <col min="1028" max="1028" width="18.625" style="217" customWidth="1"/>
    <col min="1029" max="1029" width="24.375" style="217" customWidth="1"/>
    <col min="1030" max="1280" width="10" style="217"/>
    <col min="1281" max="1281" width="17.75" style="217" customWidth="1"/>
    <col min="1282" max="1282" width="13.625" style="217" customWidth="1"/>
    <col min="1283" max="1283" width="17.75" style="217" customWidth="1"/>
    <col min="1284" max="1284" width="18.625" style="217" customWidth="1"/>
    <col min="1285" max="1285" width="24.375" style="217" customWidth="1"/>
    <col min="1286" max="1536" width="10" style="217"/>
    <col min="1537" max="1537" width="17.75" style="217" customWidth="1"/>
    <col min="1538" max="1538" width="13.625" style="217" customWidth="1"/>
    <col min="1539" max="1539" width="17.75" style="217" customWidth="1"/>
    <col min="1540" max="1540" width="18.625" style="217" customWidth="1"/>
    <col min="1541" max="1541" width="24.375" style="217" customWidth="1"/>
    <col min="1542" max="1792" width="10" style="217"/>
    <col min="1793" max="1793" width="17.75" style="217" customWidth="1"/>
    <col min="1794" max="1794" width="13.625" style="217" customWidth="1"/>
    <col min="1795" max="1795" width="17.75" style="217" customWidth="1"/>
    <col min="1796" max="1796" width="18.625" style="217" customWidth="1"/>
    <col min="1797" max="1797" width="24.375" style="217" customWidth="1"/>
    <col min="1798" max="2048" width="10" style="217"/>
    <col min="2049" max="2049" width="17.75" style="217" customWidth="1"/>
    <col min="2050" max="2050" width="13.625" style="217" customWidth="1"/>
    <col min="2051" max="2051" width="17.75" style="217" customWidth="1"/>
    <col min="2052" max="2052" width="18.625" style="217" customWidth="1"/>
    <col min="2053" max="2053" width="24.375" style="217" customWidth="1"/>
    <col min="2054" max="2304" width="10" style="217"/>
    <col min="2305" max="2305" width="17.75" style="217" customWidth="1"/>
    <col min="2306" max="2306" width="13.625" style="217" customWidth="1"/>
    <col min="2307" max="2307" width="17.75" style="217" customWidth="1"/>
    <col min="2308" max="2308" width="18.625" style="217" customWidth="1"/>
    <col min="2309" max="2309" width="24.375" style="217" customWidth="1"/>
    <col min="2310" max="2560" width="10" style="217"/>
    <col min="2561" max="2561" width="17.75" style="217" customWidth="1"/>
    <col min="2562" max="2562" width="13.625" style="217" customWidth="1"/>
    <col min="2563" max="2563" width="17.75" style="217" customWidth="1"/>
    <col min="2564" max="2564" width="18.625" style="217" customWidth="1"/>
    <col min="2565" max="2565" width="24.375" style="217" customWidth="1"/>
    <col min="2566" max="2816" width="10" style="217"/>
    <col min="2817" max="2817" width="17.75" style="217" customWidth="1"/>
    <col min="2818" max="2818" width="13.625" style="217" customWidth="1"/>
    <col min="2819" max="2819" width="17.75" style="217" customWidth="1"/>
    <col min="2820" max="2820" width="18.625" style="217" customWidth="1"/>
    <col min="2821" max="2821" width="24.375" style="217" customWidth="1"/>
    <col min="2822" max="3072" width="10" style="217"/>
    <col min="3073" max="3073" width="17.75" style="217" customWidth="1"/>
    <col min="3074" max="3074" width="13.625" style="217" customWidth="1"/>
    <col min="3075" max="3075" width="17.75" style="217" customWidth="1"/>
    <col min="3076" max="3076" width="18.625" style="217" customWidth="1"/>
    <col min="3077" max="3077" width="24.375" style="217" customWidth="1"/>
    <col min="3078" max="3328" width="10" style="217"/>
    <col min="3329" max="3329" width="17.75" style="217" customWidth="1"/>
    <col min="3330" max="3330" width="13.625" style="217" customWidth="1"/>
    <col min="3331" max="3331" width="17.75" style="217" customWidth="1"/>
    <col min="3332" max="3332" width="18.625" style="217" customWidth="1"/>
    <col min="3333" max="3333" width="24.375" style="217" customWidth="1"/>
    <col min="3334" max="3584" width="10" style="217"/>
    <col min="3585" max="3585" width="17.75" style="217" customWidth="1"/>
    <col min="3586" max="3586" width="13.625" style="217" customWidth="1"/>
    <col min="3587" max="3587" width="17.75" style="217" customWidth="1"/>
    <col min="3588" max="3588" width="18.625" style="217" customWidth="1"/>
    <col min="3589" max="3589" width="24.375" style="217" customWidth="1"/>
    <col min="3590" max="3840" width="10" style="217"/>
    <col min="3841" max="3841" width="17.75" style="217" customWidth="1"/>
    <col min="3842" max="3842" width="13.625" style="217" customWidth="1"/>
    <col min="3843" max="3843" width="17.75" style="217" customWidth="1"/>
    <col min="3844" max="3844" width="18.625" style="217" customWidth="1"/>
    <col min="3845" max="3845" width="24.375" style="217" customWidth="1"/>
    <col min="3846" max="4096" width="10" style="217"/>
    <col min="4097" max="4097" width="17.75" style="217" customWidth="1"/>
    <col min="4098" max="4098" width="13.625" style="217" customWidth="1"/>
    <col min="4099" max="4099" width="17.75" style="217" customWidth="1"/>
    <col min="4100" max="4100" width="18.625" style="217" customWidth="1"/>
    <col min="4101" max="4101" width="24.375" style="217" customWidth="1"/>
    <col min="4102" max="4352" width="10" style="217"/>
    <col min="4353" max="4353" width="17.75" style="217" customWidth="1"/>
    <col min="4354" max="4354" width="13.625" style="217" customWidth="1"/>
    <col min="4355" max="4355" width="17.75" style="217" customWidth="1"/>
    <col min="4356" max="4356" width="18.625" style="217" customWidth="1"/>
    <col min="4357" max="4357" width="24.375" style="217" customWidth="1"/>
    <col min="4358" max="4608" width="10" style="217"/>
    <col min="4609" max="4609" width="17.75" style="217" customWidth="1"/>
    <col min="4610" max="4610" width="13.625" style="217" customWidth="1"/>
    <col min="4611" max="4611" width="17.75" style="217" customWidth="1"/>
    <col min="4612" max="4612" width="18.625" style="217" customWidth="1"/>
    <col min="4613" max="4613" width="24.375" style="217" customWidth="1"/>
    <col min="4614" max="4864" width="10" style="217"/>
    <col min="4865" max="4865" width="17.75" style="217" customWidth="1"/>
    <col min="4866" max="4866" width="13.625" style="217" customWidth="1"/>
    <col min="4867" max="4867" width="17.75" style="217" customWidth="1"/>
    <col min="4868" max="4868" width="18.625" style="217" customWidth="1"/>
    <col min="4869" max="4869" width="24.375" style="217" customWidth="1"/>
    <col min="4870" max="5120" width="10" style="217"/>
    <col min="5121" max="5121" width="17.75" style="217" customWidth="1"/>
    <col min="5122" max="5122" width="13.625" style="217" customWidth="1"/>
    <col min="5123" max="5123" width="17.75" style="217" customWidth="1"/>
    <col min="5124" max="5124" width="18.625" style="217" customWidth="1"/>
    <col min="5125" max="5125" width="24.375" style="217" customWidth="1"/>
    <col min="5126" max="5376" width="10" style="217"/>
    <col min="5377" max="5377" width="17.75" style="217" customWidth="1"/>
    <col min="5378" max="5378" width="13.625" style="217" customWidth="1"/>
    <col min="5379" max="5379" width="17.75" style="217" customWidth="1"/>
    <col min="5380" max="5380" width="18.625" style="217" customWidth="1"/>
    <col min="5381" max="5381" width="24.375" style="217" customWidth="1"/>
    <col min="5382" max="5632" width="10" style="217"/>
    <col min="5633" max="5633" width="17.75" style="217" customWidth="1"/>
    <col min="5634" max="5634" width="13.625" style="217" customWidth="1"/>
    <col min="5635" max="5635" width="17.75" style="217" customWidth="1"/>
    <col min="5636" max="5636" width="18.625" style="217" customWidth="1"/>
    <col min="5637" max="5637" width="24.375" style="217" customWidth="1"/>
    <col min="5638" max="5888" width="10" style="217"/>
    <col min="5889" max="5889" width="17.75" style="217" customWidth="1"/>
    <col min="5890" max="5890" width="13.625" style="217" customWidth="1"/>
    <col min="5891" max="5891" width="17.75" style="217" customWidth="1"/>
    <col min="5892" max="5892" width="18.625" style="217" customWidth="1"/>
    <col min="5893" max="5893" width="24.375" style="217" customWidth="1"/>
    <col min="5894" max="6144" width="10" style="217"/>
    <col min="6145" max="6145" width="17.75" style="217" customWidth="1"/>
    <col min="6146" max="6146" width="13.625" style="217" customWidth="1"/>
    <col min="6147" max="6147" width="17.75" style="217" customWidth="1"/>
    <col min="6148" max="6148" width="18.625" style="217" customWidth="1"/>
    <col min="6149" max="6149" width="24.375" style="217" customWidth="1"/>
    <col min="6150" max="6400" width="10" style="217"/>
    <col min="6401" max="6401" width="17.75" style="217" customWidth="1"/>
    <col min="6402" max="6402" width="13.625" style="217" customWidth="1"/>
    <col min="6403" max="6403" width="17.75" style="217" customWidth="1"/>
    <col min="6404" max="6404" width="18.625" style="217" customWidth="1"/>
    <col min="6405" max="6405" width="24.375" style="217" customWidth="1"/>
    <col min="6406" max="6656" width="10" style="217"/>
    <col min="6657" max="6657" width="17.75" style="217" customWidth="1"/>
    <col min="6658" max="6658" width="13.625" style="217" customWidth="1"/>
    <col min="6659" max="6659" width="17.75" style="217" customWidth="1"/>
    <col min="6660" max="6660" width="18.625" style="217" customWidth="1"/>
    <col min="6661" max="6661" width="24.375" style="217" customWidth="1"/>
    <col min="6662" max="6912" width="10" style="217"/>
    <col min="6913" max="6913" width="17.75" style="217" customWidth="1"/>
    <col min="6914" max="6914" width="13.625" style="217" customWidth="1"/>
    <col min="6915" max="6915" width="17.75" style="217" customWidth="1"/>
    <col min="6916" max="6916" width="18.625" style="217" customWidth="1"/>
    <col min="6917" max="6917" width="24.375" style="217" customWidth="1"/>
    <col min="6918" max="7168" width="10" style="217"/>
    <col min="7169" max="7169" width="17.75" style="217" customWidth="1"/>
    <col min="7170" max="7170" width="13.625" style="217" customWidth="1"/>
    <col min="7171" max="7171" width="17.75" style="217" customWidth="1"/>
    <col min="7172" max="7172" width="18.625" style="217" customWidth="1"/>
    <col min="7173" max="7173" width="24.375" style="217" customWidth="1"/>
    <col min="7174" max="7424" width="10" style="217"/>
    <col min="7425" max="7425" width="17.75" style="217" customWidth="1"/>
    <col min="7426" max="7426" width="13.625" style="217" customWidth="1"/>
    <col min="7427" max="7427" width="17.75" style="217" customWidth="1"/>
    <col min="7428" max="7428" width="18.625" style="217" customWidth="1"/>
    <col min="7429" max="7429" width="24.375" style="217" customWidth="1"/>
    <col min="7430" max="7680" width="10" style="217"/>
    <col min="7681" max="7681" width="17.75" style="217" customWidth="1"/>
    <col min="7682" max="7682" width="13.625" style="217" customWidth="1"/>
    <col min="7683" max="7683" width="17.75" style="217" customWidth="1"/>
    <col min="7684" max="7684" width="18.625" style="217" customWidth="1"/>
    <col min="7685" max="7685" width="24.375" style="217" customWidth="1"/>
    <col min="7686" max="7936" width="10" style="217"/>
    <col min="7937" max="7937" width="17.75" style="217" customWidth="1"/>
    <col min="7938" max="7938" width="13.625" style="217" customWidth="1"/>
    <col min="7939" max="7939" width="17.75" style="217" customWidth="1"/>
    <col min="7940" max="7940" width="18.625" style="217" customWidth="1"/>
    <col min="7941" max="7941" width="24.375" style="217" customWidth="1"/>
    <col min="7942" max="8192" width="10" style="217"/>
    <col min="8193" max="8193" width="17.75" style="217" customWidth="1"/>
    <col min="8194" max="8194" width="13.625" style="217" customWidth="1"/>
    <col min="8195" max="8195" width="17.75" style="217" customWidth="1"/>
    <col min="8196" max="8196" width="18.625" style="217" customWidth="1"/>
    <col min="8197" max="8197" width="24.375" style="217" customWidth="1"/>
    <col min="8198" max="8448" width="10" style="217"/>
    <col min="8449" max="8449" width="17.75" style="217" customWidth="1"/>
    <col min="8450" max="8450" width="13.625" style="217" customWidth="1"/>
    <col min="8451" max="8451" width="17.75" style="217" customWidth="1"/>
    <col min="8452" max="8452" width="18.625" style="217" customWidth="1"/>
    <col min="8453" max="8453" width="24.375" style="217" customWidth="1"/>
    <col min="8454" max="8704" width="10" style="217"/>
    <col min="8705" max="8705" width="17.75" style="217" customWidth="1"/>
    <col min="8706" max="8706" width="13.625" style="217" customWidth="1"/>
    <col min="8707" max="8707" width="17.75" style="217" customWidth="1"/>
    <col min="8708" max="8708" width="18.625" style="217" customWidth="1"/>
    <col min="8709" max="8709" width="24.375" style="217" customWidth="1"/>
    <col min="8710" max="8960" width="10" style="217"/>
    <col min="8961" max="8961" width="17.75" style="217" customWidth="1"/>
    <col min="8962" max="8962" width="13.625" style="217" customWidth="1"/>
    <col min="8963" max="8963" width="17.75" style="217" customWidth="1"/>
    <col min="8964" max="8964" width="18.625" style="217" customWidth="1"/>
    <col min="8965" max="8965" width="24.375" style="217" customWidth="1"/>
    <col min="8966" max="9216" width="10" style="217"/>
    <col min="9217" max="9217" width="17.75" style="217" customWidth="1"/>
    <col min="9218" max="9218" width="13.625" style="217" customWidth="1"/>
    <col min="9219" max="9219" width="17.75" style="217" customWidth="1"/>
    <col min="9220" max="9220" width="18.625" style="217" customWidth="1"/>
    <col min="9221" max="9221" width="24.375" style="217" customWidth="1"/>
    <col min="9222" max="9472" width="10" style="217"/>
    <col min="9473" max="9473" width="17.75" style="217" customWidth="1"/>
    <col min="9474" max="9474" width="13.625" style="217" customWidth="1"/>
    <col min="9475" max="9475" width="17.75" style="217" customWidth="1"/>
    <col min="9476" max="9476" width="18.625" style="217" customWidth="1"/>
    <col min="9477" max="9477" width="24.375" style="217" customWidth="1"/>
    <col min="9478" max="9728" width="10" style="217"/>
    <col min="9729" max="9729" width="17.75" style="217" customWidth="1"/>
    <col min="9730" max="9730" width="13.625" style="217" customWidth="1"/>
    <col min="9731" max="9731" width="17.75" style="217" customWidth="1"/>
    <col min="9732" max="9732" width="18.625" style="217" customWidth="1"/>
    <col min="9733" max="9733" width="24.375" style="217" customWidth="1"/>
    <col min="9734" max="9984" width="10" style="217"/>
    <col min="9985" max="9985" width="17.75" style="217" customWidth="1"/>
    <col min="9986" max="9986" width="13.625" style="217" customWidth="1"/>
    <col min="9987" max="9987" width="17.75" style="217" customWidth="1"/>
    <col min="9988" max="9988" width="18.625" style="217" customWidth="1"/>
    <col min="9989" max="9989" width="24.375" style="217" customWidth="1"/>
    <col min="9990" max="10240" width="10" style="217"/>
    <col min="10241" max="10241" width="17.75" style="217" customWidth="1"/>
    <col min="10242" max="10242" width="13.625" style="217" customWidth="1"/>
    <col min="10243" max="10243" width="17.75" style="217" customWidth="1"/>
    <col min="10244" max="10244" width="18.625" style="217" customWidth="1"/>
    <col min="10245" max="10245" width="24.375" style="217" customWidth="1"/>
    <col min="10246" max="10496" width="10" style="217"/>
    <col min="10497" max="10497" width="17.75" style="217" customWidth="1"/>
    <col min="10498" max="10498" width="13.625" style="217" customWidth="1"/>
    <col min="10499" max="10499" width="17.75" style="217" customWidth="1"/>
    <col min="10500" max="10500" width="18.625" style="217" customWidth="1"/>
    <col min="10501" max="10501" width="24.375" style="217" customWidth="1"/>
    <col min="10502" max="10752" width="10" style="217"/>
    <col min="10753" max="10753" width="17.75" style="217" customWidth="1"/>
    <col min="10754" max="10754" width="13.625" style="217" customWidth="1"/>
    <col min="10755" max="10755" width="17.75" style="217" customWidth="1"/>
    <col min="10756" max="10756" width="18.625" style="217" customWidth="1"/>
    <col min="10757" max="10757" width="24.375" style="217" customWidth="1"/>
    <col min="10758" max="11008" width="10" style="217"/>
    <col min="11009" max="11009" width="17.75" style="217" customWidth="1"/>
    <col min="11010" max="11010" width="13.625" style="217" customWidth="1"/>
    <col min="11011" max="11011" width="17.75" style="217" customWidth="1"/>
    <col min="11012" max="11012" width="18.625" style="217" customWidth="1"/>
    <col min="11013" max="11013" width="24.375" style="217" customWidth="1"/>
    <col min="11014" max="11264" width="10" style="217"/>
    <col min="11265" max="11265" width="17.75" style="217" customWidth="1"/>
    <col min="11266" max="11266" width="13.625" style="217" customWidth="1"/>
    <col min="11267" max="11267" width="17.75" style="217" customWidth="1"/>
    <col min="11268" max="11268" width="18.625" style="217" customWidth="1"/>
    <col min="11269" max="11269" width="24.375" style="217" customWidth="1"/>
    <col min="11270" max="11520" width="10" style="217"/>
    <col min="11521" max="11521" width="17.75" style="217" customWidth="1"/>
    <col min="11522" max="11522" width="13.625" style="217" customWidth="1"/>
    <col min="11523" max="11523" width="17.75" style="217" customWidth="1"/>
    <col min="11524" max="11524" width="18.625" style="217" customWidth="1"/>
    <col min="11525" max="11525" width="24.375" style="217" customWidth="1"/>
    <col min="11526" max="11776" width="10" style="217"/>
    <col min="11777" max="11777" width="17.75" style="217" customWidth="1"/>
    <col min="11778" max="11778" width="13.625" style="217" customWidth="1"/>
    <col min="11779" max="11779" width="17.75" style="217" customWidth="1"/>
    <col min="11780" max="11780" width="18.625" style="217" customWidth="1"/>
    <col min="11781" max="11781" width="24.375" style="217" customWidth="1"/>
    <col min="11782" max="12032" width="10" style="217"/>
    <col min="12033" max="12033" width="17.75" style="217" customWidth="1"/>
    <col min="12034" max="12034" width="13.625" style="217" customWidth="1"/>
    <col min="12035" max="12035" width="17.75" style="217" customWidth="1"/>
    <col min="12036" max="12036" width="18.625" style="217" customWidth="1"/>
    <col min="12037" max="12037" width="24.375" style="217" customWidth="1"/>
    <col min="12038" max="12288" width="10" style="217"/>
    <col min="12289" max="12289" width="17.75" style="217" customWidth="1"/>
    <col min="12290" max="12290" width="13.625" style="217" customWidth="1"/>
    <col min="12291" max="12291" width="17.75" style="217" customWidth="1"/>
    <col min="12292" max="12292" width="18.625" style="217" customWidth="1"/>
    <col min="12293" max="12293" width="24.375" style="217" customWidth="1"/>
    <col min="12294" max="12544" width="10" style="217"/>
    <col min="12545" max="12545" width="17.75" style="217" customWidth="1"/>
    <col min="12546" max="12546" width="13.625" style="217" customWidth="1"/>
    <col min="12547" max="12547" width="17.75" style="217" customWidth="1"/>
    <col min="12548" max="12548" width="18.625" style="217" customWidth="1"/>
    <col min="12549" max="12549" width="24.375" style="217" customWidth="1"/>
    <col min="12550" max="12800" width="10" style="217"/>
    <col min="12801" max="12801" width="17.75" style="217" customWidth="1"/>
    <col min="12802" max="12802" width="13.625" style="217" customWidth="1"/>
    <col min="12803" max="12803" width="17.75" style="217" customWidth="1"/>
    <col min="12804" max="12804" width="18.625" style="217" customWidth="1"/>
    <col min="12805" max="12805" width="24.375" style="217" customWidth="1"/>
    <col min="12806" max="13056" width="10" style="217"/>
    <col min="13057" max="13057" width="17.75" style="217" customWidth="1"/>
    <col min="13058" max="13058" width="13.625" style="217" customWidth="1"/>
    <col min="13059" max="13059" width="17.75" style="217" customWidth="1"/>
    <col min="13060" max="13060" width="18.625" style="217" customWidth="1"/>
    <col min="13061" max="13061" width="24.375" style="217" customWidth="1"/>
    <col min="13062" max="13312" width="10" style="217"/>
    <col min="13313" max="13313" width="17.75" style="217" customWidth="1"/>
    <col min="13314" max="13314" width="13.625" style="217" customWidth="1"/>
    <col min="13315" max="13315" width="17.75" style="217" customWidth="1"/>
    <col min="13316" max="13316" width="18.625" style="217" customWidth="1"/>
    <col min="13317" max="13317" width="24.375" style="217" customWidth="1"/>
    <col min="13318" max="13568" width="10" style="217"/>
    <col min="13569" max="13569" width="17.75" style="217" customWidth="1"/>
    <col min="13570" max="13570" width="13.625" style="217" customWidth="1"/>
    <col min="13571" max="13571" width="17.75" style="217" customWidth="1"/>
    <col min="13572" max="13572" width="18.625" style="217" customWidth="1"/>
    <col min="13573" max="13573" width="24.375" style="217" customWidth="1"/>
    <col min="13574" max="13824" width="10" style="217"/>
    <col min="13825" max="13825" width="17.75" style="217" customWidth="1"/>
    <col min="13826" max="13826" width="13.625" style="217" customWidth="1"/>
    <col min="13827" max="13827" width="17.75" style="217" customWidth="1"/>
    <col min="13828" max="13828" width="18.625" style="217" customWidth="1"/>
    <col min="13829" max="13829" width="24.375" style="217" customWidth="1"/>
    <col min="13830" max="14080" width="10" style="217"/>
    <col min="14081" max="14081" width="17.75" style="217" customWidth="1"/>
    <col min="14082" max="14082" width="13.625" style="217" customWidth="1"/>
    <col min="14083" max="14083" width="17.75" style="217" customWidth="1"/>
    <col min="14084" max="14084" width="18.625" style="217" customWidth="1"/>
    <col min="14085" max="14085" width="24.375" style="217" customWidth="1"/>
    <col min="14086" max="14336" width="10" style="217"/>
    <col min="14337" max="14337" width="17.75" style="217" customWidth="1"/>
    <col min="14338" max="14338" width="13.625" style="217" customWidth="1"/>
    <col min="14339" max="14339" width="17.75" style="217" customWidth="1"/>
    <col min="14340" max="14340" width="18.625" style="217" customWidth="1"/>
    <col min="14341" max="14341" width="24.375" style="217" customWidth="1"/>
    <col min="14342" max="14592" width="10" style="217"/>
    <col min="14593" max="14593" width="17.75" style="217" customWidth="1"/>
    <col min="14594" max="14594" width="13.625" style="217" customWidth="1"/>
    <col min="14595" max="14595" width="17.75" style="217" customWidth="1"/>
    <col min="14596" max="14596" width="18.625" style="217" customWidth="1"/>
    <col min="14597" max="14597" width="24.375" style="217" customWidth="1"/>
    <col min="14598" max="14848" width="10" style="217"/>
    <col min="14849" max="14849" width="17.75" style="217" customWidth="1"/>
    <col min="14850" max="14850" width="13.625" style="217" customWidth="1"/>
    <col min="14851" max="14851" width="17.75" style="217" customWidth="1"/>
    <col min="14852" max="14852" width="18.625" style="217" customWidth="1"/>
    <col min="14853" max="14853" width="24.375" style="217" customWidth="1"/>
    <col min="14854" max="15104" width="10" style="217"/>
    <col min="15105" max="15105" width="17.75" style="217" customWidth="1"/>
    <col min="15106" max="15106" width="13.625" style="217" customWidth="1"/>
    <col min="15107" max="15107" width="17.75" style="217" customWidth="1"/>
    <col min="15108" max="15108" width="18.625" style="217" customWidth="1"/>
    <col min="15109" max="15109" width="24.375" style="217" customWidth="1"/>
    <col min="15110" max="15360" width="10" style="217"/>
    <col min="15361" max="15361" width="17.75" style="217" customWidth="1"/>
    <col min="15362" max="15362" width="13.625" style="217" customWidth="1"/>
    <col min="15363" max="15363" width="17.75" style="217" customWidth="1"/>
    <col min="15364" max="15364" width="18.625" style="217" customWidth="1"/>
    <col min="15365" max="15365" width="24.375" style="217" customWidth="1"/>
    <col min="15366" max="15616" width="10" style="217"/>
    <col min="15617" max="15617" width="17.75" style="217" customWidth="1"/>
    <col min="15618" max="15618" width="13.625" style="217" customWidth="1"/>
    <col min="15619" max="15619" width="17.75" style="217" customWidth="1"/>
    <col min="15620" max="15620" width="18.625" style="217" customWidth="1"/>
    <col min="15621" max="15621" width="24.375" style="217" customWidth="1"/>
    <col min="15622" max="15872" width="10" style="217"/>
    <col min="15873" max="15873" width="17.75" style="217" customWidth="1"/>
    <col min="15874" max="15874" width="13.625" style="217" customWidth="1"/>
    <col min="15875" max="15875" width="17.75" style="217" customWidth="1"/>
    <col min="15876" max="15876" width="18.625" style="217" customWidth="1"/>
    <col min="15877" max="15877" width="24.375" style="217" customWidth="1"/>
    <col min="15878" max="16128" width="10" style="217"/>
    <col min="16129" max="16129" width="17.75" style="217" customWidth="1"/>
    <col min="16130" max="16130" width="13.625" style="217" customWidth="1"/>
    <col min="16131" max="16131" width="17.75" style="217" customWidth="1"/>
    <col min="16132" max="16132" width="18.625" style="217" customWidth="1"/>
    <col min="16133" max="16133" width="24.375" style="217" customWidth="1"/>
    <col min="16134" max="16384" width="10" style="217"/>
  </cols>
  <sheetData>
    <row r="1" spans="1:5" s="212" customFormat="1" ht="20.100000000000001" customHeight="1" x14ac:dyDescent="0.15">
      <c r="A1" s="415" t="s">
        <v>116</v>
      </c>
      <c r="B1" s="415"/>
      <c r="C1" s="415"/>
      <c r="D1" s="415"/>
      <c r="E1" s="415"/>
    </row>
    <row r="2" spans="1:5" s="212" customFormat="1" ht="20.100000000000001" customHeight="1" x14ac:dyDescent="0.15">
      <c r="A2" s="213"/>
      <c r="B2" s="213"/>
      <c r="C2" s="213"/>
      <c r="D2" s="213"/>
      <c r="E2" s="213"/>
    </row>
    <row r="3" spans="1:5" s="212" customFormat="1" ht="20.100000000000001" customHeight="1" x14ac:dyDescent="0.15">
      <c r="A3" s="416" t="s">
        <v>315</v>
      </c>
      <c r="B3" s="416"/>
      <c r="C3" s="213"/>
      <c r="D3" s="213"/>
      <c r="E3" s="214" t="s">
        <v>117</v>
      </c>
    </row>
    <row r="4" spans="1:5" s="212" customFormat="1" ht="24.75" customHeight="1" x14ac:dyDescent="0.15">
      <c r="A4" s="215" t="s">
        <v>118</v>
      </c>
      <c r="B4" s="215" t="s">
        <v>119</v>
      </c>
      <c r="C4" s="215" t="s">
        <v>120</v>
      </c>
      <c r="D4" s="215" t="s">
        <v>121</v>
      </c>
      <c r="E4" s="215" t="s">
        <v>122</v>
      </c>
    </row>
    <row r="5" spans="1:5" s="212" customFormat="1" ht="88.5" customHeight="1" x14ac:dyDescent="0.15">
      <c r="A5" s="417" t="s">
        <v>378</v>
      </c>
      <c r="B5" s="418"/>
      <c r="C5" s="418"/>
      <c r="D5" s="418"/>
      <c r="E5" s="419"/>
    </row>
    <row r="6" spans="1:5" s="212" customFormat="1" ht="24.75" customHeight="1" x14ac:dyDescent="0.15">
      <c r="A6" s="384" t="s">
        <v>123</v>
      </c>
      <c r="B6" s="384"/>
      <c r="C6" s="216"/>
      <c r="D6" s="216"/>
      <c r="E6" s="216"/>
    </row>
    <row r="7" spans="1:5" s="212" customFormat="1" x14ac:dyDescent="0.15"/>
  </sheetData>
  <mergeCells count="4">
    <mergeCell ref="A1:E1"/>
    <mergeCell ref="A3:B3"/>
    <mergeCell ref="A6:B6"/>
    <mergeCell ref="A5:E5"/>
  </mergeCells>
  <phoneticPr fontId="4" type="noConversion"/>
  <pageMargins left="0.59055118110236227" right="0.59055118110236227" top="0.78740157480314965" bottom="0.59055118110236227" header="0" footer="0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31" zoomScale="86" zoomScaleNormal="86" workbookViewId="0">
      <selection activeCell="M23" sqref="M23"/>
    </sheetView>
  </sheetViews>
  <sheetFormatPr defaultColWidth="9" defaultRowHeight="13.5" x14ac:dyDescent="0.3"/>
  <cols>
    <col min="1" max="2" width="3.125" style="2" customWidth="1"/>
    <col min="3" max="3" width="28.5" style="2" customWidth="1"/>
    <col min="4" max="4" width="16.75" style="2" customWidth="1"/>
    <col min="5" max="5" width="16.5" style="2" customWidth="1"/>
    <col min="6" max="6" width="16.25" style="2" customWidth="1"/>
    <col min="7" max="7" width="10.875" style="2" customWidth="1"/>
    <col min="8" max="8" width="7.5" style="2" customWidth="1"/>
    <col min="9" max="9" width="9.625" style="2" customWidth="1"/>
    <col min="10" max="10" width="31.375" style="2" customWidth="1"/>
    <col min="11" max="11" width="18.375" style="2" customWidth="1"/>
    <col min="12" max="12" width="16.75" style="2" customWidth="1"/>
    <col min="13" max="14" width="16.625" style="2" customWidth="1"/>
    <col min="15" max="15" width="17.625" style="2" bestFit="1" customWidth="1"/>
    <col min="16" max="16384" width="9" style="2"/>
  </cols>
  <sheetData>
    <row r="1" spans="1:15" ht="42" customHeight="1" x14ac:dyDescent="0.3">
      <c r="A1" s="325" t="s">
        <v>379</v>
      </c>
      <c r="B1" s="325"/>
      <c r="C1" s="326"/>
      <c r="D1" s="327" t="s">
        <v>380</v>
      </c>
      <c r="E1" s="328"/>
      <c r="F1" s="328"/>
      <c r="G1" s="328"/>
      <c r="H1" s="328"/>
      <c r="I1" s="328"/>
      <c r="J1" s="328"/>
      <c r="K1" s="328"/>
      <c r="L1" s="329"/>
      <c r="M1" s="22"/>
      <c r="N1" s="22"/>
    </row>
    <row r="2" spans="1:15" ht="36" customHeight="1" thickBot="1" x14ac:dyDescent="0.35">
      <c r="A2" s="330" t="s">
        <v>388</v>
      </c>
      <c r="B2" s="330"/>
      <c r="C2" s="330"/>
      <c r="D2" s="330"/>
      <c r="E2" s="23"/>
      <c r="F2" s="23"/>
      <c r="G2" s="23"/>
      <c r="H2" s="23"/>
      <c r="I2" s="21"/>
      <c r="J2" s="21"/>
      <c r="K2" s="331" t="s">
        <v>389</v>
      </c>
      <c r="L2" s="331"/>
      <c r="M2" s="331"/>
      <c r="N2" s="331"/>
    </row>
    <row r="3" spans="1:15" s="7" customFormat="1" ht="24" customHeight="1" thickBot="1" x14ac:dyDescent="0.35">
      <c r="A3" s="332" t="s">
        <v>390</v>
      </c>
      <c r="B3" s="333"/>
      <c r="C3" s="333"/>
      <c r="D3" s="333"/>
      <c r="E3" s="333"/>
      <c r="F3" s="333"/>
      <c r="G3" s="334"/>
      <c r="H3" s="335" t="s">
        <v>391</v>
      </c>
      <c r="I3" s="336"/>
      <c r="J3" s="336"/>
      <c r="K3" s="336"/>
      <c r="L3" s="336"/>
      <c r="M3" s="336"/>
      <c r="N3" s="337"/>
      <c r="O3" s="2"/>
    </row>
    <row r="4" spans="1:15" ht="24" customHeight="1" thickTop="1" x14ac:dyDescent="0.3">
      <c r="A4" s="342" t="s">
        <v>392</v>
      </c>
      <c r="B4" s="344" t="s">
        <v>393</v>
      </c>
      <c r="C4" s="344" t="s">
        <v>394</v>
      </c>
      <c r="D4" s="338" t="s">
        <v>92</v>
      </c>
      <c r="E4" s="338" t="s">
        <v>93</v>
      </c>
      <c r="F4" s="346" t="s">
        <v>395</v>
      </c>
      <c r="G4" s="347"/>
      <c r="H4" s="349" t="s">
        <v>396</v>
      </c>
      <c r="I4" s="351" t="s">
        <v>393</v>
      </c>
      <c r="J4" s="351" t="s">
        <v>394</v>
      </c>
      <c r="K4" s="338" t="s">
        <v>92</v>
      </c>
      <c r="L4" s="338" t="s">
        <v>93</v>
      </c>
      <c r="M4" s="340" t="s">
        <v>395</v>
      </c>
      <c r="N4" s="341"/>
    </row>
    <row r="5" spans="1:15" ht="24" customHeight="1" thickBot="1" x14ac:dyDescent="0.35">
      <c r="A5" s="343"/>
      <c r="B5" s="345"/>
      <c r="C5" s="345"/>
      <c r="D5" s="339"/>
      <c r="E5" s="339"/>
      <c r="F5" s="264" t="s">
        <v>397</v>
      </c>
      <c r="G5" s="274" t="s">
        <v>398</v>
      </c>
      <c r="H5" s="350"/>
      <c r="I5" s="352"/>
      <c r="J5" s="352"/>
      <c r="K5" s="339"/>
      <c r="L5" s="339"/>
      <c r="M5" s="264" t="s">
        <v>397</v>
      </c>
      <c r="N5" s="25" t="s">
        <v>398</v>
      </c>
    </row>
    <row r="6" spans="1:15" ht="24" customHeight="1" thickBot="1" x14ac:dyDescent="0.35">
      <c r="A6" s="356" t="s">
        <v>399</v>
      </c>
      <c r="B6" s="357"/>
      <c r="C6" s="357"/>
      <c r="D6" s="26">
        <f>D7+D13+D15+D17+D19</f>
        <v>7118199039</v>
      </c>
      <c r="E6" s="26">
        <f>E7+E13+E15+E17+E19</f>
        <v>7118199039</v>
      </c>
      <c r="F6" s="26">
        <f>F7+F13+F15+F19</f>
        <v>0</v>
      </c>
      <c r="G6" s="275">
        <f t="shared" ref="G6:G12" si="0">F6/D6</f>
        <v>0</v>
      </c>
      <c r="H6" s="358" t="s">
        <v>400</v>
      </c>
      <c r="I6" s="359"/>
      <c r="J6" s="360"/>
      <c r="K6" s="28">
        <f>SUM(K7,K24,K28,K58,K60)</f>
        <v>7118199039</v>
      </c>
      <c r="L6" s="28">
        <f t="shared" ref="L6:M6" si="1">SUM(L7,L24,L28,L58,L60)</f>
        <v>6735073212</v>
      </c>
      <c r="M6" s="28">
        <f t="shared" si="1"/>
        <v>-383125827</v>
      </c>
      <c r="N6" s="29">
        <f t="shared" ref="N6:N23" si="2">M6/K6</f>
        <v>-5.3823421472325592E-2</v>
      </c>
    </row>
    <row r="7" spans="1:15" ht="24" customHeight="1" thickBot="1" x14ac:dyDescent="0.35">
      <c r="A7" s="361" t="s">
        <v>25</v>
      </c>
      <c r="B7" s="362"/>
      <c r="C7" s="363"/>
      <c r="D7" s="30">
        <f>SUM(D8:D12)</f>
        <v>7111185000</v>
      </c>
      <c r="E7" s="30">
        <f>SUM(E8:E12)</f>
        <v>7111185000</v>
      </c>
      <c r="F7" s="30">
        <f>SUM(F8:F12)</f>
        <v>0</v>
      </c>
      <c r="G7" s="103">
        <f t="shared" si="0"/>
        <v>0</v>
      </c>
      <c r="H7" s="31" t="s">
        <v>401</v>
      </c>
      <c r="I7" s="32"/>
      <c r="J7" s="33"/>
      <c r="K7" s="34">
        <f>SUM(K8,K14,K17)</f>
        <v>468180460</v>
      </c>
      <c r="L7" s="34">
        <f>SUM(L8,L14,L17)</f>
        <v>420966130</v>
      </c>
      <c r="M7" s="34">
        <f>SUM(M8,M14,M17)</f>
        <v>-47214330</v>
      </c>
      <c r="N7" s="35">
        <f t="shared" si="2"/>
        <v>-0.10084643430014145</v>
      </c>
      <c r="O7" s="98"/>
    </row>
    <row r="8" spans="1:15" ht="24" customHeight="1" thickBot="1" x14ac:dyDescent="0.35">
      <c r="A8" s="36"/>
      <c r="B8" s="37"/>
      <c r="C8" s="38" t="s">
        <v>27</v>
      </c>
      <c r="D8" s="17">
        <v>1407226000</v>
      </c>
      <c r="E8" s="17">
        <v>1407226000</v>
      </c>
      <c r="F8" s="39">
        <f>E8-D8</f>
        <v>0</v>
      </c>
      <c r="G8" s="104">
        <f t="shared" si="0"/>
        <v>0</v>
      </c>
      <c r="H8" s="40"/>
      <c r="I8" s="139" t="s">
        <v>402</v>
      </c>
      <c r="J8" s="140"/>
      <c r="K8" s="41">
        <f>SUM(K9:K13)</f>
        <v>409223760</v>
      </c>
      <c r="L8" s="41">
        <f>SUM(L9:L13)</f>
        <v>370587690</v>
      </c>
      <c r="M8" s="86">
        <f>SUM(M9:M13)</f>
        <v>-38636070</v>
      </c>
      <c r="N8" s="42">
        <f t="shared" si="2"/>
        <v>-9.4413066338083593E-2</v>
      </c>
      <c r="O8" s="98"/>
    </row>
    <row r="9" spans="1:15" ht="24" customHeight="1" x14ac:dyDescent="0.3">
      <c r="A9" s="36"/>
      <c r="B9" s="43"/>
      <c r="C9" s="38" t="s">
        <v>403</v>
      </c>
      <c r="D9" s="17">
        <v>467103000</v>
      </c>
      <c r="E9" s="17">
        <v>467103000</v>
      </c>
      <c r="F9" s="39">
        <f>E9-D9</f>
        <v>0</v>
      </c>
      <c r="G9" s="104">
        <f t="shared" si="0"/>
        <v>0</v>
      </c>
      <c r="H9" s="40"/>
      <c r="I9" s="93"/>
      <c r="J9" s="141" t="s">
        <v>404</v>
      </c>
      <c r="K9" s="142">
        <v>299679860</v>
      </c>
      <c r="L9" s="142">
        <v>271270860</v>
      </c>
      <c r="M9" s="143">
        <f>L9-K9</f>
        <v>-28409000</v>
      </c>
      <c r="N9" s="144">
        <f t="shared" si="2"/>
        <v>-9.4797828589482117E-2</v>
      </c>
      <c r="O9" s="98"/>
    </row>
    <row r="10" spans="1:15" ht="24" customHeight="1" x14ac:dyDescent="0.3">
      <c r="A10" s="36"/>
      <c r="B10" s="43"/>
      <c r="C10" s="38" t="s">
        <v>405</v>
      </c>
      <c r="D10" s="17">
        <v>122406000</v>
      </c>
      <c r="E10" s="17">
        <v>122406000</v>
      </c>
      <c r="F10" s="39">
        <f>E10-D10</f>
        <v>0</v>
      </c>
      <c r="G10" s="104">
        <f t="shared" si="0"/>
        <v>0</v>
      </c>
      <c r="H10" s="40"/>
      <c r="I10" s="145"/>
      <c r="J10" s="146" t="s">
        <v>32</v>
      </c>
      <c r="K10" s="44">
        <v>42274360</v>
      </c>
      <c r="L10" s="44">
        <v>38362930</v>
      </c>
      <c r="M10" s="147">
        <f>L10-K10</f>
        <v>-3911430</v>
      </c>
      <c r="N10" s="148">
        <f t="shared" si="2"/>
        <v>-9.2524877963853266E-2</v>
      </c>
    </row>
    <row r="11" spans="1:15" ht="24" customHeight="1" x14ac:dyDescent="0.3">
      <c r="A11" s="36"/>
      <c r="B11" s="43"/>
      <c r="C11" s="38" t="s">
        <v>406</v>
      </c>
      <c r="D11" s="17">
        <v>2786800000</v>
      </c>
      <c r="E11" s="17">
        <v>2786800000</v>
      </c>
      <c r="F11" s="39">
        <f>E11-D11</f>
        <v>0</v>
      </c>
      <c r="G11" s="104">
        <f t="shared" si="0"/>
        <v>0</v>
      </c>
      <c r="H11" s="40"/>
      <c r="I11" s="145"/>
      <c r="J11" s="146" t="s">
        <v>407</v>
      </c>
      <c r="K11" s="44">
        <v>29470320</v>
      </c>
      <c r="L11" s="44">
        <v>26684320</v>
      </c>
      <c r="M11" s="147">
        <f>L11-K11</f>
        <v>-2786000</v>
      </c>
      <c r="N11" s="148">
        <f t="shared" si="2"/>
        <v>-9.4535790585239657E-2</v>
      </c>
    </row>
    <row r="12" spans="1:15" ht="24" customHeight="1" thickBot="1" x14ac:dyDescent="0.35">
      <c r="A12" s="36"/>
      <c r="B12" s="43"/>
      <c r="C12" s="38" t="s">
        <v>408</v>
      </c>
      <c r="D12" s="17">
        <v>2327650000</v>
      </c>
      <c r="E12" s="17">
        <v>2327650000</v>
      </c>
      <c r="F12" s="39">
        <f>E12-D12</f>
        <v>0</v>
      </c>
      <c r="G12" s="104">
        <f t="shared" si="0"/>
        <v>0</v>
      </c>
      <c r="H12" s="40"/>
      <c r="I12" s="145"/>
      <c r="J12" s="149" t="s">
        <v>409</v>
      </c>
      <c r="K12" s="44">
        <v>35049220</v>
      </c>
      <c r="L12" s="44">
        <v>31769580</v>
      </c>
      <c r="M12" s="147">
        <f>L12-K12</f>
        <v>-3279640</v>
      </c>
      <c r="N12" s="148">
        <f t="shared" si="2"/>
        <v>-9.3572410455924557E-2</v>
      </c>
    </row>
    <row r="13" spans="1:15" ht="24" customHeight="1" thickBot="1" x14ac:dyDescent="0.35">
      <c r="A13" s="353" t="s">
        <v>410</v>
      </c>
      <c r="B13" s="354"/>
      <c r="C13" s="355"/>
      <c r="D13" s="45">
        <f>SUM(D14:D14)</f>
        <v>3000000</v>
      </c>
      <c r="E13" s="45">
        <f>SUM(E14:E14)</f>
        <v>3000000</v>
      </c>
      <c r="F13" s="45">
        <f>SUM(F14:F14)</f>
        <v>0</v>
      </c>
      <c r="G13" s="105">
        <v>0</v>
      </c>
      <c r="H13" s="40"/>
      <c r="I13" s="145"/>
      <c r="J13" s="150" t="s">
        <v>411</v>
      </c>
      <c r="K13" s="50">
        <v>2750000</v>
      </c>
      <c r="L13" s="50">
        <v>2500000</v>
      </c>
      <c r="M13" s="87">
        <f>L13-K13</f>
        <v>-250000</v>
      </c>
      <c r="N13" s="151">
        <f t="shared" si="2"/>
        <v>-9.0909090909090912E-2</v>
      </c>
    </row>
    <row r="14" spans="1:15" ht="24" customHeight="1" thickBot="1" x14ac:dyDescent="0.35">
      <c r="A14" s="47"/>
      <c r="B14" s="48"/>
      <c r="C14" s="49" t="s">
        <v>412</v>
      </c>
      <c r="D14" s="39">
        <v>3000000</v>
      </c>
      <c r="E14" s="39">
        <v>3000000</v>
      </c>
      <c r="F14" s="39">
        <f>E14-D14</f>
        <v>0</v>
      </c>
      <c r="G14" s="104">
        <v>0</v>
      </c>
      <c r="H14" s="40"/>
      <c r="I14" s="139" t="s">
        <v>413</v>
      </c>
      <c r="J14" s="111"/>
      <c r="K14" s="41">
        <f>SUM(K15:K16)</f>
        <v>12139650</v>
      </c>
      <c r="L14" s="41">
        <f>SUM(L15:L16)</f>
        <v>12139650</v>
      </c>
      <c r="M14" s="86">
        <f>SUM(M15:M16)</f>
        <v>0</v>
      </c>
      <c r="N14" s="42">
        <f t="shared" si="2"/>
        <v>0</v>
      </c>
    </row>
    <row r="15" spans="1:15" ht="24" customHeight="1" x14ac:dyDescent="0.3">
      <c r="A15" s="353" t="s">
        <v>414</v>
      </c>
      <c r="B15" s="354"/>
      <c r="C15" s="355"/>
      <c r="D15" s="45">
        <f>D16</f>
        <v>4014039</v>
      </c>
      <c r="E15" s="45">
        <f>E16</f>
        <v>4014039</v>
      </c>
      <c r="F15" s="45">
        <f>F16</f>
        <v>0</v>
      </c>
      <c r="G15" s="105">
        <v>0</v>
      </c>
      <c r="H15" s="40"/>
      <c r="I15" s="93"/>
      <c r="J15" s="141" t="s">
        <v>415</v>
      </c>
      <c r="K15" s="142">
        <v>11000500</v>
      </c>
      <c r="L15" s="152">
        <v>11000500</v>
      </c>
      <c r="M15" s="143">
        <f>L15-K15</f>
        <v>0</v>
      </c>
      <c r="N15" s="144">
        <f t="shared" si="2"/>
        <v>0</v>
      </c>
    </row>
    <row r="16" spans="1:15" ht="24" customHeight="1" thickBot="1" x14ac:dyDescent="0.35">
      <c r="A16" s="94"/>
      <c r="B16" s="102"/>
      <c r="C16" s="187" t="s">
        <v>416</v>
      </c>
      <c r="D16" s="188">
        <v>4014039</v>
      </c>
      <c r="E16" s="188">
        <v>4014039</v>
      </c>
      <c r="F16" s="50">
        <f>E16-D16</f>
        <v>0</v>
      </c>
      <c r="G16" s="106">
        <v>0</v>
      </c>
      <c r="H16" s="52"/>
      <c r="I16" s="153"/>
      <c r="J16" s="112" t="s">
        <v>417</v>
      </c>
      <c r="K16" s="154">
        <v>1139150</v>
      </c>
      <c r="L16" s="155">
        <v>1139150</v>
      </c>
      <c r="M16" s="87">
        <f>L16-K16</f>
        <v>0</v>
      </c>
      <c r="N16" s="151">
        <f t="shared" si="2"/>
        <v>0</v>
      </c>
    </row>
    <row r="17" spans="1:15" ht="24" customHeight="1" thickBot="1" x14ac:dyDescent="0.35">
      <c r="A17" s="348"/>
      <c r="B17" s="348"/>
      <c r="C17" s="348"/>
      <c r="D17" s="267"/>
      <c r="E17" s="267"/>
      <c r="F17" s="267"/>
      <c r="G17" s="268"/>
      <c r="H17" s="40"/>
      <c r="I17" s="156" t="s">
        <v>418</v>
      </c>
      <c r="J17" s="111"/>
      <c r="K17" s="41">
        <f>SUM(K18:K23)</f>
        <v>46817050</v>
      </c>
      <c r="L17" s="41">
        <f>SUM(L18:L23)</f>
        <v>38238790</v>
      </c>
      <c r="M17" s="86">
        <f>SUM(M18:M23)</f>
        <v>-8578260</v>
      </c>
      <c r="N17" s="42">
        <f t="shared" si="2"/>
        <v>-0.18322940040006794</v>
      </c>
    </row>
    <row r="18" spans="1:15" ht="24" customHeight="1" x14ac:dyDescent="0.3">
      <c r="A18" s="269"/>
      <c r="B18" s="270"/>
      <c r="C18" s="271"/>
      <c r="D18" s="272"/>
      <c r="E18" s="272"/>
      <c r="F18" s="272"/>
      <c r="G18" s="273"/>
      <c r="H18" s="40"/>
      <c r="I18" s="145"/>
      <c r="J18" s="157" t="s">
        <v>419</v>
      </c>
      <c r="K18" s="142">
        <v>5809400</v>
      </c>
      <c r="L18" s="41">
        <v>4709400</v>
      </c>
      <c r="M18" s="143">
        <f t="shared" ref="M18:M23" si="3">L18-K18</f>
        <v>-1100000</v>
      </c>
      <c r="N18" s="144">
        <f t="shared" si="2"/>
        <v>-0.18934829758666988</v>
      </c>
    </row>
    <row r="19" spans="1:15" ht="24" customHeight="1" x14ac:dyDescent="0.3">
      <c r="A19" s="348"/>
      <c r="B19" s="348"/>
      <c r="C19" s="348"/>
      <c r="D19" s="267"/>
      <c r="E19" s="267"/>
      <c r="F19" s="267"/>
      <c r="G19" s="268"/>
      <c r="H19" s="40"/>
      <c r="I19" s="145"/>
      <c r="J19" s="146" t="s">
        <v>420</v>
      </c>
      <c r="K19" s="44">
        <v>17036190</v>
      </c>
      <c r="L19" s="158">
        <v>17036190</v>
      </c>
      <c r="M19" s="147">
        <f t="shared" si="3"/>
        <v>0</v>
      </c>
      <c r="N19" s="148">
        <f t="shared" si="2"/>
        <v>0</v>
      </c>
    </row>
    <row r="20" spans="1:15" ht="24" customHeight="1" x14ac:dyDescent="0.3">
      <c r="A20" s="269"/>
      <c r="B20" s="270"/>
      <c r="C20" s="271"/>
      <c r="D20" s="272"/>
      <c r="E20" s="272"/>
      <c r="F20" s="272"/>
      <c r="G20" s="273"/>
      <c r="H20" s="40"/>
      <c r="I20" s="46"/>
      <c r="J20" s="149" t="s">
        <v>44</v>
      </c>
      <c r="K20" s="44">
        <v>10658950</v>
      </c>
      <c r="L20" s="158">
        <v>10658950</v>
      </c>
      <c r="M20" s="147">
        <f t="shared" si="3"/>
        <v>0</v>
      </c>
      <c r="N20" s="148">
        <f t="shared" si="2"/>
        <v>0</v>
      </c>
    </row>
    <row r="21" spans="1:15" ht="24" customHeight="1" x14ac:dyDescent="0.3">
      <c r="H21" s="53"/>
      <c r="I21" s="159"/>
      <c r="J21" s="146" t="s">
        <v>421</v>
      </c>
      <c r="K21" s="44">
        <v>3671250</v>
      </c>
      <c r="L21" s="158">
        <v>3671250</v>
      </c>
      <c r="M21" s="147">
        <f t="shared" si="3"/>
        <v>0</v>
      </c>
      <c r="N21" s="148">
        <f t="shared" si="2"/>
        <v>0</v>
      </c>
    </row>
    <row r="22" spans="1:15" ht="24" customHeight="1" x14ac:dyDescent="0.3">
      <c r="H22" s="46"/>
      <c r="I22" s="93"/>
      <c r="J22" s="149" t="s">
        <v>422</v>
      </c>
      <c r="K22" s="44">
        <v>1150500</v>
      </c>
      <c r="L22" s="158">
        <v>1150500</v>
      </c>
      <c r="M22" s="147">
        <f t="shared" si="3"/>
        <v>0</v>
      </c>
      <c r="N22" s="148">
        <f t="shared" si="2"/>
        <v>0</v>
      </c>
    </row>
    <row r="23" spans="1:15" ht="24" customHeight="1" thickBot="1" x14ac:dyDescent="0.35">
      <c r="H23" s="40"/>
      <c r="I23" s="145"/>
      <c r="J23" s="282" t="s">
        <v>423</v>
      </c>
      <c r="K23" s="266">
        <v>8490760</v>
      </c>
      <c r="L23" s="165">
        <v>1012500</v>
      </c>
      <c r="M23" s="283">
        <f t="shared" si="3"/>
        <v>-7478260</v>
      </c>
      <c r="N23" s="284">
        <f t="shared" si="2"/>
        <v>-0.88075272413776862</v>
      </c>
    </row>
    <row r="24" spans="1:15" ht="24" customHeight="1" thickTop="1" x14ac:dyDescent="0.3">
      <c r="A24" s="101"/>
      <c r="B24" s="101"/>
      <c r="C24" s="54"/>
      <c r="H24" s="285" t="s">
        <v>424</v>
      </c>
      <c r="I24" s="286"/>
      <c r="J24" s="287" t="s">
        <v>425</v>
      </c>
      <c r="K24" s="288">
        <f>SUM(K25:K27)</f>
        <v>28043240</v>
      </c>
      <c r="L24" s="288">
        <f>SUM(L25:L27)</f>
        <v>25043240</v>
      </c>
      <c r="M24" s="289">
        <f>SUM(M25:M27)</f>
        <v>-3000000</v>
      </c>
      <c r="N24" s="290">
        <v>0</v>
      </c>
    </row>
    <row r="25" spans="1:15" ht="24" customHeight="1" x14ac:dyDescent="0.3">
      <c r="A25" s="54"/>
      <c r="B25" s="54"/>
      <c r="C25" s="135"/>
      <c r="D25" s="128"/>
      <c r="E25" s="58"/>
      <c r="F25" s="54"/>
      <c r="G25" s="54"/>
      <c r="H25" s="276"/>
      <c r="I25" s="162" t="s">
        <v>293</v>
      </c>
      <c r="J25" s="291" t="s">
        <v>293</v>
      </c>
      <c r="K25" s="292">
        <v>7780900</v>
      </c>
      <c r="L25" s="293">
        <v>7780900</v>
      </c>
      <c r="M25" s="294">
        <f>L25-K25</f>
        <v>0</v>
      </c>
      <c r="N25" s="295">
        <v>0</v>
      </c>
    </row>
    <row r="26" spans="1:15" ht="24" customHeight="1" x14ac:dyDescent="0.3">
      <c r="A26" s="54"/>
      <c r="B26" s="54"/>
      <c r="C26" s="54"/>
      <c r="D26" s="54"/>
      <c r="E26" s="55"/>
      <c r="F26" s="54"/>
      <c r="G26" s="54"/>
      <c r="H26" s="276"/>
      <c r="I26" s="162"/>
      <c r="J26" s="296" t="s">
        <v>426</v>
      </c>
      <c r="K26" s="292">
        <v>7068540</v>
      </c>
      <c r="L26" s="293">
        <v>7068540</v>
      </c>
      <c r="M26" s="294">
        <f>L26-K26</f>
        <v>0</v>
      </c>
      <c r="N26" s="295">
        <f>M26/K26</f>
        <v>0</v>
      </c>
    </row>
    <row r="27" spans="1:15" ht="24" customHeight="1" thickBot="1" x14ac:dyDescent="0.35">
      <c r="A27" s="56"/>
      <c r="B27" s="56"/>
      <c r="C27" s="57"/>
      <c r="D27" s="66"/>
      <c r="E27" s="58"/>
      <c r="F27" s="58"/>
      <c r="G27" s="59"/>
      <c r="H27" s="277"/>
      <c r="I27" s="171"/>
      <c r="J27" s="112" t="s">
        <v>427</v>
      </c>
      <c r="K27" s="50">
        <v>13193800</v>
      </c>
      <c r="L27" s="50">
        <v>10193800</v>
      </c>
      <c r="M27" s="172">
        <f>L27-K27</f>
        <v>-3000000</v>
      </c>
      <c r="N27" s="151">
        <v>0</v>
      </c>
    </row>
    <row r="28" spans="1:15" ht="24" customHeight="1" thickBot="1" x14ac:dyDescent="0.35">
      <c r="A28" s="56"/>
      <c r="B28" s="56"/>
      <c r="C28" s="57"/>
      <c r="D28" s="58"/>
      <c r="E28" s="58"/>
      <c r="F28" s="60"/>
      <c r="G28" s="59"/>
      <c r="H28" s="31" t="s">
        <v>428</v>
      </c>
      <c r="I28" s="173"/>
      <c r="J28" s="174" t="s">
        <v>428</v>
      </c>
      <c r="K28" s="175">
        <f>K29</f>
        <v>6614961300</v>
      </c>
      <c r="L28" s="175">
        <f>L29</f>
        <v>6282049803</v>
      </c>
      <c r="M28" s="176">
        <f>M29</f>
        <v>-332911497</v>
      </c>
      <c r="N28" s="35">
        <f>M28/K28</f>
        <v>-5.0327051346468192E-2</v>
      </c>
    </row>
    <row r="29" spans="1:15" ht="24" customHeight="1" thickBot="1" x14ac:dyDescent="0.35">
      <c r="A29" s="56"/>
      <c r="B29" s="56"/>
      <c r="C29" s="57"/>
      <c r="D29" s="58"/>
      <c r="E29" s="58"/>
      <c r="F29" s="60"/>
      <c r="G29" s="59"/>
      <c r="H29" s="77"/>
      <c r="I29" s="75" t="s">
        <v>428</v>
      </c>
      <c r="J29" s="113"/>
      <c r="K29" s="28">
        <f>SUM(K30:K57)</f>
        <v>6614961300</v>
      </c>
      <c r="L29" s="28">
        <f>SUM(L30:L57)</f>
        <v>6282049803</v>
      </c>
      <c r="M29" s="85">
        <f>SUM(M30:M57)</f>
        <v>-332911497</v>
      </c>
      <c r="N29" s="29">
        <f>M29/K29</f>
        <v>-5.0327051346468192E-2</v>
      </c>
    </row>
    <row r="30" spans="1:15" ht="24" customHeight="1" x14ac:dyDescent="0.3">
      <c r="A30" s="56"/>
      <c r="B30" s="56"/>
      <c r="C30" s="57"/>
      <c r="D30" s="58"/>
      <c r="E30" s="58"/>
      <c r="F30" s="60"/>
      <c r="G30" s="59"/>
      <c r="H30" s="78"/>
      <c r="I30" s="76"/>
      <c r="J30" s="114" t="s">
        <v>51</v>
      </c>
      <c r="K30" s="177">
        <v>71576300</v>
      </c>
      <c r="L30" s="178">
        <v>66576300</v>
      </c>
      <c r="M30" s="179">
        <f t="shared" ref="M30:M58" si="4">L30-K30</f>
        <v>-5000000</v>
      </c>
      <c r="N30" s="81">
        <v>0</v>
      </c>
      <c r="O30" s="2" t="s">
        <v>80</v>
      </c>
    </row>
    <row r="31" spans="1:15" ht="24" customHeight="1" x14ac:dyDescent="0.3">
      <c r="A31" s="56"/>
      <c r="B31" s="56"/>
      <c r="C31" s="57"/>
      <c r="D31" s="65"/>
      <c r="E31" s="58"/>
      <c r="F31" s="60"/>
      <c r="G31" s="59"/>
      <c r="H31" s="78"/>
      <c r="I31" s="76"/>
      <c r="J31" s="115" t="s">
        <v>429</v>
      </c>
      <c r="K31" s="44">
        <v>20000000</v>
      </c>
      <c r="L31" s="180">
        <f>K31</f>
        <v>20000000</v>
      </c>
      <c r="M31" s="89">
        <f t="shared" si="4"/>
        <v>0</v>
      </c>
      <c r="N31" s="81">
        <v>0</v>
      </c>
    </row>
    <row r="32" spans="1:15" ht="24" customHeight="1" x14ac:dyDescent="0.3">
      <c r="A32" s="66"/>
      <c r="B32" s="66"/>
      <c r="C32" s="66"/>
      <c r="D32" s="66"/>
      <c r="E32" s="66"/>
      <c r="F32" s="66"/>
      <c r="G32" s="66"/>
      <c r="H32" s="78"/>
      <c r="I32" s="76"/>
      <c r="J32" s="115" t="s">
        <v>430</v>
      </c>
      <c r="K32" s="44">
        <v>61298000</v>
      </c>
      <c r="L32" s="17">
        <f>K32</f>
        <v>61298000</v>
      </c>
      <c r="M32" s="122">
        <f t="shared" si="4"/>
        <v>0</v>
      </c>
      <c r="N32" s="82">
        <f>M32/K32</f>
        <v>0</v>
      </c>
    </row>
    <row r="33" spans="1:14" ht="24" customHeight="1" x14ac:dyDescent="0.3">
      <c r="A33" s="66"/>
      <c r="B33" s="66"/>
      <c r="C33" s="66"/>
      <c r="D33" s="66"/>
      <c r="E33" s="66"/>
      <c r="F33" s="66"/>
      <c r="G33" s="66"/>
      <c r="H33" s="78"/>
      <c r="I33" s="76"/>
      <c r="J33" s="115" t="s">
        <v>281</v>
      </c>
      <c r="K33" s="44">
        <v>286560000</v>
      </c>
      <c r="L33" s="44">
        <v>264560000</v>
      </c>
      <c r="M33" s="122">
        <f t="shared" si="4"/>
        <v>-22000000</v>
      </c>
      <c r="N33" s="82">
        <f>M33/K31</f>
        <v>-1.1000000000000001</v>
      </c>
    </row>
    <row r="34" spans="1:14" ht="24" customHeight="1" x14ac:dyDescent="0.3">
      <c r="A34" s="66"/>
      <c r="B34" s="66"/>
      <c r="C34" s="66"/>
      <c r="D34" s="66"/>
      <c r="E34" s="66"/>
      <c r="F34" s="66"/>
      <c r="G34" s="66"/>
      <c r="H34" s="78"/>
      <c r="I34" s="76"/>
      <c r="J34" s="115" t="s">
        <v>431</v>
      </c>
      <c r="K34" s="44">
        <v>56650000</v>
      </c>
      <c r="L34" s="17">
        <f t="shared" ref="L34:L39" si="5">K34</f>
        <v>56650000</v>
      </c>
      <c r="M34" s="89">
        <f t="shared" si="4"/>
        <v>0</v>
      </c>
      <c r="N34" s="82">
        <f t="shared" ref="N34:N52" si="6">M34/K34</f>
        <v>0</v>
      </c>
    </row>
    <row r="35" spans="1:14" ht="24" customHeight="1" x14ac:dyDescent="0.3">
      <c r="A35" s="66"/>
      <c r="B35" s="66"/>
      <c r="C35" s="66"/>
      <c r="D35" s="66"/>
      <c r="E35" s="66"/>
      <c r="F35" s="66"/>
      <c r="G35" s="66"/>
      <c r="H35" s="78"/>
      <c r="I35" s="76"/>
      <c r="J35" s="115" t="s">
        <v>432</v>
      </c>
      <c r="K35" s="44">
        <v>98460000</v>
      </c>
      <c r="L35" s="17">
        <f t="shared" si="5"/>
        <v>98460000</v>
      </c>
      <c r="M35" s="89">
        <f t="shared" si="4"/>
        <v>0</v>
      </c>
      <c r="N35" s="82">
        <f t="shared" si="6"/>
        <v>0</v>
      </c>
    </row>
    <row r="36" spans="1:14" ht="24" customHeight="1" x14ac:dyDescent="0.3">
      <c r="A36" s="66"/>
      <c r="B36" s="66"/>
      <c r="C36" s="66"/>
      <c r="D36" s="66"/>
      <c r="E36" s="66"/>
      <c r="F36" s="66"/>
      <c r="G36" s="66"/>
      <c r="H36" s="79"/>
      <c r="I36" s="76"/>
      <c r="J36" s="115" t="s">
        <v>433</v>
      </c>
      <c r="K36" s="44">
        <v>55018000</v>
      </c>
      <c r="L36" s="17">
        <f t="shared" si="5"/>
        <v>55018000</v>
      </c>
      <c r="M36" s="89">
        <f t="shared" si="4"/>
        <v>0</v>
      </c>
      <c r="N36" s="82">
        <f t="shared" si="6"/>
        <v>0</v>
      </c>
    </row>
    <row r="37" spans="1:14" ht="24" customHeight="1" x14ac:dyDescent="0.3">
      <c r="A37" s="66"/>
      <c r="B37" s="66"/>
      <c r="C37" s="66"/>
      <c r="D37" s="66"/>
      <c r="E37" s="66"/>
      <c r="F37" s="66"/>
      <c r="G37" s="66"/>
      <c r="H37" s="79"/>
      <c r="I37" s="76"/>
      <c r="J37" s="115" t="s">
        <v>274</v>
      </c>
      <c r="K37" s="44">
        <v>3000000</v>
      </c>
      <c r="L37" s="17">
        <f t="shared" si="5"/>
        <v>3000000</v>
      </c>
      <c r="M37" s="89">
        <f t="shared" si="4"/>
        <v>0</v>
      </c>
      <c r="N37" s="82">
        <f t="shared" si="6"/>
        <v>0</v>
      </c>
    </row>
    <row r="38" spans="1:14" ht="24" customHeight="1" x14ac:dyDescent="0.3">
      <c r="A38" s="66"/>
      <c r="B38" s="66"/>
      <c r="C38" s="66"/>
      <c r="D38" s="66"/>
      <c r="E38" s="66"/>
      <c r="F38" s="66"/>
      <c r="G38" s="66"/>
      <c r="H38" s="79"/>
      <c r="I38" s="76"/>
      <c r="J38" s="115" t="s">
        <v>280</v>
      </c>
      <c r="K38" s="44">
        <v>98840000</v>
      </c>
      <c r="L38" s="17">
        <f t="shared" si="5"/>
        <v>98840000</v>
      </c>
      <c r="M38" s="89">
        <f t="shared" si="4"/>
        <v>0</v>
      </c>
      <c r="N38" s="82">
        <f t="shared" si="6"/>
        <v>0</v>
      </c>
    </row>
    <row r="39" spans="1:14" ht="24" customHeight="1" x14ac:dyDescent="0.3">
      <c r="A39" s="66"/>
      <c r="B39" s="66"/>
      <c r="C39" s="66"/>
      <c r="D39" s="66"/>
      <c r="E39" s="66"/>
      <c r="F39" s="66"/>
      <c r="G39" s="66"/>
      <c r="H39" s="79"/>
      <c r="I39" s="76"/>
      <c r="J39" s="115" t="s">
        <v>434</v>
      </c>
      <c r="K39" s="44">
        <v>159600000</v>
      </c>
      <c r="L39" s="17">
        <f t="shared" si="5"/>
        <v>159600000</v>
      </c>
      <c r="M39" s="89">
        <f t="shared" si="4"/>
        <v>0</v>
      </c>
      <c r="N39" s="82">
        <f t="shared" si="6"/>
        <v>0</v>
      </c>
    </row>
    <row r="40" spans="1:14" ht="24" customHeight="1" x14ac:dyDescent="0.3">
      <c r="A40" s="66"/>
      <c r="B40" s="66"/>
      <c r="C40" s="66"/>
      <c r="D40" s="66"/>
      <c r="E40" s="66"/>
      <c r="F40" s="66"/>
      <c r="G40" s="66"/>
      <c r="H40" s="79"/>
      <c r="I40" s="76"/>
      <c r="J40" s="181" t="s">
        <v>435</v>
      </c>
      <c r="K40" s="17">
        <v>2782000000</v>
      </c>
      <c r="L40" s="17">
        <v>2775673781</v>
      </c>
      <c r="M40" s="89">
        <f t="shared" si="4"/>
        <v>-6326219</v>
      </c>
      <c r="N40" s="82">
        <f t="shared" si="6"/>
        <v>-2.2739823867721064E-3</v>
      </c>
    </row>
    <row r="41" spans="1:14" ht="24" customHeight="1" x14ac:dyDescent="0.3">
      <c r="A41" s="66"/>
      <c r="B41" s="66"/>
      <c r="C41" s="66"/>
      <c r="D41" s="66"/>
      <c r="E41" s="66"/>
      <c r="F41" s="66"/>
      <c r="G41" s="66"/>
      <c r="H41" s="79"/>
      <c r="I41" s="76"/>
      <c r="J41" s="181" t="s">
        <v>95</v>
      </c>
      <c r="K41" s="17">
        <v>4800000</v>
      </c>
      <c r="L41" s="17">
        <v>3382090</v>
      </c>
      <c r="M41" s="89">
        <f t="shared" si="4"/>
        <v>-1417910</v>
      </c>
      <c r="N41" s="82">
        <f t="shared" si="6"/>
        <v>-0.29539791666666665</v>
      </c>
    </row>
    <row r="42" spans="1:14" ht="24" customHeight="1" x14ac:dyDescent="0.3">
      <c r="A42" s="66"/>
      <c r="B42" s="66"/>
      <c r="C42" s="66"/>
      <c r="D42" s="66"/>
      <c r="E42" s="66"/>
      <c r="F42" s="66"/>
      <c r="G42" s="66"/>
      <c r="H42" s="79"/>
      <c r="I42" s="46"/>
      <c r="J42" s="182" t="s">
        <v>75</v>
      </c>
      <c r="K42" s="17">
        <v>2327650000</v>
      </c>
      <c r="L42" s="17">
        <v>2163088572</v>
      </c>
      <c r="M42" s="89">
        <f t="shared" si="4"/>
        <v>-164561428</v>
      </c>
      <c r="N42" s="82">
        <f t="shared" si="6"/>
        <v>-7.0698527699611199E-2</v>
      </c>
    </row>
    <row r="43" spans="1:14" ht="24" customHeight="1" x14ac:dyDescent="0.3">
      <c r="A43" s="66"/>
      <c r="B43" s="66"/>
      <c r="C43" s="66"/>
      <c r="D43" s="66"/>
      <c r="E43" s="66"/>
      <c r="F43" s="66"/>
      <c r="G43" s="66"/>
      <c r="H43" s="79"/>
      <c r="I43" s="46"/>
      <c r="J43" s="136" t="s">
        <v>83</v>
      </c>
      <c r="K43" s="183">
        <v>136000000</v>
      </c>
      <c r="L43" s="17">
        <v>126852200</v>
      </c>
      <c r="M43" s="89">
        <f t="shared" si="4"/>
        <v>-9147800</v>
      </c>
      <c r="N43" s="82">
        <f t="shared" si="6"/>
        <v>-6.7263235294117651E-2</v>
      </c>
    </row>
    <row r="44" spans="1:14" ht="24" customHeight="1" x14ac:dyDescent="0.3">
      <c r="A44" s="66"/>
      <c r="B44" s="66"/>
      <c r="C44" s="66"/>
      <c r="D44" s="66"/>
      <c r="E44" s="66"/>
      <c r="F44" s="66"/>
      <c r="G44" s="66"/>
      <c r="H44" s="79"/>
      <c r="I44" s="76"/>
      <c r="J44" s="137" t="s">
        <v>436</v>
      </c>
      <c r="K44" s="44">
        <v>97270000</v>
      </c>
      <c r="L44" s="17">
        <v>97101200</v>
      </c>
      <c r="M44" s="89">
        <f t="shared" si="4"/>
        <v>-168800</v>
      </c>
      <c r="N44" s="82">
        <f t="shared" si="6"/>
        <v>-1.7353757581988281E-3</v>
      </c>
    </row>
    <row r="45" spans="1:14" ht="24" customHeight="1" x14ac:dyDescent="0.3">
      <c r="A45" s="66"/>
      <c r="B45" s="66"/>
      <c r="C45" s="66"/>
      <c r="D45" s="66"/>
      <c r="E45" s="66"/>
      <c r="F45" s="66"/>
      <c r="G45" s="66"/>
      <c r="H45" s="79"/>
      <c r="I45" s="76"/>
      <c r="J45" s="115" t="s">
        <v>54</v>
      </c>
      <c r="K45" s="44">
        <v>14000000</v>
      </c>
      <c r="L45" s="17">
        <v>14000000</v>
      </c>
      <c r="M45" s="89">
        <f t="shared" si="4"/>
        <v>0</v>
      </c>
      <c r="N45" s="82">
        <f t="shared" si="6"/>
        <v>0</v>
      </c>
    </row>
    <row r="46" spans="1:14" ht="24" customHeight="1" x14ac:dyDescent="0.3">
      <c r="A46" s="66"/>
      <c r="B46" s="66"/>
      <c r="C46" s="66"/>
      <c r="D46" s="66"/>
      <c r="E46" s="66"/>
      <c r="F46" s="66"/>
      <c r="G46" s="66"/>
      <c r="H46" s="79"/>
      <c r="I46" s="76"/>
      <c r="J46" s="115" t="s">
        <v>437</v>
      </c>
      <c r="K46" s="44">
        <v>29000000</v>
      </c>
      <c r="L46" s="17">
        <v>21230680</v>
      </c>
      <c r="M46" s="89">
        <f t="shared" si="4"/>
        <v>-7769320</v>
      </c>
      <c r="N46" s="82">
        <f t="shared" si="6"/>
        <v>-0.26790758620689653</v>
      </c>
    </row>
    <row r="47" spans="1:14" ht="24" customHeight="1" x14ac:dyDescent="0.3">
      <c r="A47" s="66"/>
      <c r="B47" s="66"/>
      <c r="C47" s="66"/>
      <c r="D47" s="66"/>
      <c r="E47" s="66"/>
      <c r="F47" s="66"/>
      <c r="G47" s="66"/>
      <c r="H47" s="79"/>
      <c r="I47" s="76"/>
      <c r="J47" s="115" t="s">
        <v>438</v>
      </c>
      <c r="K47" s="44">
        <v>76000000</v>
      </c>
      <c r="L47" s="17">
        <v>0</v>
      </c>
      <c r="M47" s="89">
        <f t="shared" si="4"/>
        <v>-76000000</v>
      </c>
      <c r="N47" s="82">
        <f t="shared" si="6"/>
        <v>-1</v>
      </c>
    </row>
    <row r="48" spans="1:14" ht="24" customHeight="1" x14ac:dyDescent="0.3">
      <c r="A48" s="66"/>
      <c r="B48" s="66"/>
      <c r="C48" s="66"/>
      <c r="D48" s="66"/>
      <c r="E48" s="66"/>
      <c r="F48" s="91"/>
      <c r="G48" s="66"/>
      <c r="H48" s="79"/>
      <c r="I48" s="76"/>
      <c r="J48" s="239" t="s">
        <v>439</v>
      </c>
      <c r="K48" s="44">
        <v>10000000</v>
      </c>
      <c r="L48" s="17">
        <v>10000000</v>
      </c>
      <c r="M48" s="89">
        <f t="shared" si="4"/>
        <v>0</v>
      </c>
      <c r="N48" s="82">
        <f t="shared" si="6"/>
        <v>0</v>
      </c>
    </row>
    <row r="49" spans="1:15" ht="24" customHeight="1" x14ac:dyDescent="0.3">
      <c r="A49" s="66"/>
      <c r="B49" s="66"/>
      <c r="C49" s="66"/>
      <c r="D49" s="66"/>
      <c r="E49" s="90"/>
      <c r="F49" s="66"/>
      <c r="G49" s="66"/>
      <c r="H49" s="79"/>
      <c r="I49" s="76"/>
      <c r="J49" s="297" t="s">
        <v>84</v>
      </c>
      <c r="K49" s="240">
        <v>5000000</v>
      </c>
      <c r="L49" s="17">
        <v>5000000</v>
      </c>
      <c r="M49" s="89">
        <f t="shared" si="4"/>
        <v>0</v>
      </c>
      <c r="N49" s="82">
        <f t="shared" si="6"/>
        <v>0</v>
      </c>
    </row>
    <row r="50" spans="1:15" ht="24" customHeight="1" x14ac:dyDescent="0.3">
      <c r="A50" s="66"/>
      <c r="B50" s="66"/>
      <c r="C50" s="66"/>
      <c r="D50" s="66"/>
      <c r="E50" s="90"/>
      <c r="F50" s="66"/>
      <c r="G50" s="66"/>
      <c r="H50" s="79"/>
      <c r="I50" s="76"/>
      <c r="J50" s="137" t="s">
        <v>264</v>
      </c>
      <c r="K50" s="240">
        <v>99833000</v>
      </c>
      <c r="L50" s="240">
        <v>99833000</v>
      </c>
      <c r="M50" s="89">
        <f t="shared" si="4"/>
        <v>0</v>
      </c>
      <c r="N50" s="82">
        <f t="shared" si="6"/>
        <v>0</v>
      </c>
    </row>
    <row r="51" spans="1:15" ht="24" customHeight="1" x14ac:dyDescent="0.3">
      <c r="A51" s="66"/>
      <c r="B51" s="66"/>
      <c r="C51" s="66"/>
      <c r="D51" s="66"/>
      <c r="E51" s="90"/>
      <c r="F51" s="66"/>
      <c r="G51" s="66"/>
      <c r="H51" s="79"/>
      <c r="I51" s="76"/>
      <c r="J51" s="239" t="s">
        <v>85</v>
      </c>
      <c r="K51" s="44">
        <v>10000000</v>
      </c>
      <c r="L51" s="17">
        <v>10000000</v>
      </c>
      <c r="M51" s="89">
        <f t="shared" si="4"/>
        <v>0</v>
      </c>
      <c r="N51" s="82">
        <f t="shared" si="6"/>
        <v>0</v>
      </c>
    </row>
    <row r="52" spans="1:15" ht="24" customHeight="1" x14ac:dyDescent="0.3">
      <c r="A52" s="66"/>
      <c r="B52" s="66"/>
      <c r="C52" s="66"/>
      <c r="D52" s="66"/>
      <c r="E52" s="90"/>
      <c r="F52" s="66"/>
      <c r="G52" s="66"/>
      <c r="H52" s="79"/>
      <c r="I52" s="76"/>
      <c r="J52" s="239" t="s">
        <v>86</v>
      </c>
      <c r="K52" s="44">
        <v>10000000</v>
      </c>
      <c r="L52" s="17">
        <v>2500000</v>
      </c>
      <c r="M52" s="89">
        <f t="shared" si="4"/>
        <v>-7500000</v>
      </c>
      <c r="N52" s="82">
        <f t="shared" si="6"/>
        <v>-0.75</v>
      </c>
    </row>
    <row r="53" spans="1:15" ht="24" customHeight="1" x14ac:dyDescent="0.3">
      <c r="A53" s="66"/>
      <c r="B53" s="66"/>
      <c r="C53" s="66"/>
      <c r="D53" s="66"/>
      <c r="E53" s="90"/>
      <c r="F53" s="66"/>
      <c r="G53" s="66"/>
      <c r="H53" s="79"/>
      <c r="I53" s="76"/>
      <c r="J53" s="239" t="s">
        <v>87</v>
      </c>
      <c r="K53" s="44">
        <v>20000000</v>
      </c>
      <c r="L53" s="17">
        <v>0</v>
      </c>
      <c r="M53" s="89">
        <f t="shared" si="4"/>
        <v>-20000000</v>
      </c>
      <c r="N53" s="82">
        <v>0</v>
      </c>
    </row>
    <row r="54" spans="1:15" ht="24" customHeight="1" x14ac:dyDescent="0.3">
      <c r="A54" s="66"/>
      <c r="B54" s="66"/>
      <c r="C54" s="66"/>
      <c r="D54" s="66"/>
      <c r="E54" s="90"/>
      <c r="F54" s="66"/>
      <c r="G54" s="66"/>
      <c r="H54" s="79"/>
      <c r="I54" s="76"/>
      <c r="J54" s="115" t="s">
        <v>88</v>
      </c>
      <c r="K54" s="44">
        <v>13000000</v>
      </c>
      <c r="L54" s="17">
        <v>0</v>
      </c>
      <c r="M54" s="89">
        <f t="shared" si="4"/>
        <v>-13000000</v>
      </c>
      <c r="N54" s="82">
        <v>0</v>
      </c>
    </row>
    <row r="55" spans="1:15" ht="24" customHeight="1" x14ac:dyDescent="0.3">
      <c r="A55" s="66"/>
      <c r="B55" s="66"/>
      <c r="C55" s="66"/>
      <c r="D55" s="66"/>
      <c r="E55" s="90"/>
      <c r="F55" s="66"/>
      <c r="G55" s="66"/>
      <c r="H55" s="79"/>
      <c r="I55" s="76"/>
      <c r="J55" s="115" t="s">
        <v>89</v>
      </c>
      <c r="K55" s="44">
        <v>46406000</v>
      </c>
      <c r="L55" s="17">
        <v>46385980</v>
      </c>
      <c r="M55" s="89">
        <f t="shared" si="4"/>
        <v>-20020</v>
      </c>
      <c r="N55" s="82">
        <f>M55/K55</f>
        <v>-4.3140973150023701E-4</v>
      </c>
    </row>
    <row r="56" spans="1:15" ht="24" customHeight="1" x14ac:dyDescent="0.3">
      <c r="A56" s="66"/>
      <c r="B56" s="66"/>
      <c r="C56" s="66"/>
      <c r="D56" s="66"/>
      <c r="E56" s="90"/>
      <c r="F56" s="66"/>
      <c r="G56" s="66"/>
      <c r="H56" s="79"/>
      <c r="I56" s="76"/>
      <c r="J56" s="116" t="s">
        <v>440</v>
      </c>
      <c r="K56" s="44">
        <v>5000000</v>
      </c>
      <c r="L56" s="17">
        <f>K56</f>
        <v>5000000</v>
      </c>
      <c r="M56" s="89">
        <f t="shared" si="4"/>
        <v>0</v>
      </c>
      <c r="N56" s="82">
        <f>M56/K56</f>
        <v>0</v>
      </c>
    </row>
    <row r="57" spans="1:15" ht="24" customHeight="1" thickBot="1" x14ac:dyDescent="0.35">
      <c r="A57" s="66"/>
      <c r="B57" s="66"/>
      <c r="C57" s="66"/>
      <c r="D57" s="66"/>
      <c r="E57" s="90"/>
      <c r="F57" s="66"/>
      <c r="G57" s="66"/>
      <c r="H57" s="79"/>
      <c r="I57" s="76"/>
      <c r="J57" s="298" t="s">
        <v>90</v>
      </c>
      <c r="K57" s="266">
        <v>18000000</v>
      </c>
      <c r="L57" s="299">
        <f>K57</f>
        <v>18000000</v>
      </c>
      <c r="M57" s="300">
        <f t="shared" si="4"/>
        <v>0</v>
      </c>
      <c r="N57" s="301">
        <f>M57/K57</f>
        <v>0</v>
      </c>
    </row>
    <row r="58" spans="1:15" ht="27" customHeight="1" thickBot="1" x14ac:dyDescent="0.35">
      <c r="A58" s="66"/>
      <c r="B58" s="66"/>
      <c r="C58" s="54"/>
      <c r="D58" s="66"/>
      <c r="E58" s="66"/>
      <c r="F58" s="90"/>
      <c r="G58" s="66"/>
      <c r="H58" s="31" t="s">
        <v>441</v>
      </c>
      <c r="I58" s="302"/>
      <c r="J58" s="303" t="s">
        <v>442</v>
      </c>
      <c r="K58" s="304">
        <f>K59</f>
        <v>3000000</v>
      </c>
      <c r="L58" s="304">
        <v>3000000</v>
      </c>
      <c r="M58" s="305">
        <f t="shared" si="4"/>
        <v>0</v>
      </c>
      <c r="N58" s="306">
        <v>0</v>
      </c>
    </row>
    <row r="59" spans="1:15" ht="27" customHeight="1" thickBot="1" x14ac:dyDescent="0.35">
      <c r="A59" s="66"/>
      <c r="B59" s="66"/>
      <c r="C59" s="54"/>
      <c r="D59" s="66"/>
      <c r="E59" s="66"/>
      <c r="F59" s="90"/>
      <c r="G59" s="66"/>
      <c r="H59" s="307"/>
      <c r="I59" s="308"/>
      <c r="J59" s="309" t="s">
        <v>442</v>
      </c>
      <c r="K59" s="310">
        <v>3000000</v>
      </c>
      <c r="L59" s="310">
        <v>3000000</v>
      </c>
      <c r="M59" s="311">
        <v>0</v>
      </c>
      <c r="N59" s="312"/>
    </row>
    <row r="60" spans="1:15" ht="24" customHeight="1" thickBot="1" x14ac:dyDescent="0.35">
      <c r="A60" s="66"/>
      <c r="B60" s="66"/>
      <c r="C60" s="66"/>
      <c r="D60" s="66"/>
      <c r="E60" s="66"/>
      <c r="F60" s="90"/>
      <c r="G60" s="66"/>
      <c r="H60" s="31" t="s">
        <v>443</v>
      </c>
      <c r="I60" s="302"/>
      <c r="J60" s="303"/>
      <c r="K60" s="304">
        <f>K61</f>
        <v>4014039</v>
      </c>
      <c r="L60" s="304">
        <f>L61</f>
        <v>4014039</v>
      </c>
      <c r="M60" s="305">
        <f>L60-K60</f>
        <v>0</v>
      </c>
      <c r="N60" s="306">
        <v>0</v>
      </c>
      <c r="O60" s="98"/>
    </row>
    <row r="61" spans="1:15" ht="24" customHeight="1" thickBot="1" x14ac:dyDescent="0.35">
      <c r="A61" s="66"/>
      <c r="B61" s="66"/>
      <c r="C61" s="66"/>
      <c r="D61" s="66"/>
      <c r="E61" s="66"/>
      <c r="F61" s="90"/>
      <c r="G61" s="66"/>
      <c r="H61" s="313"/>
      <c r="I61" s="84" t="s">
        <v>444</v>
      </c>
      <c r="J61" s="314"/>
      <c r="K61" s="155">
        <v>4014039</v>
      </c>
      <c r="L61" s="155">
        <v>4014039</v>
      </c>
      <c r="M61" s="172">
        <f>L61-K61</f>
        <v>0</v>
      </c>
      <c r="N61" s="315">
        <v>0</v>
      </c>
      <c r="O61" s="98"/>
    </row>
    <row r="62" spans="1:15" ht="24" customHeight="1" x14ac:dyDescent="0.3">
      <c r="A62" s="54"/>
      <c r="B62" s="54"/>
      <c r="C62" s="54"/>
      <c r="D62" s="54"/>
      <c r="E62" s="54"/>
      <c r="F62" s="92"/>
      <c r="G62" s="54"/>
    </row>
    <row r="63" spans="1:15" ht="24" customHeight="1" x14ac:dyDescent="0.3">
      <c r="A63" s="54"/>
      <c r="B63" s="54"/>
      <c r="C63" s="54"/>
      <c r="D63" s="54"/>
      <c r="E63" s="54"/>
      <c r="F63" s="54"/>
      <c r="G63" s="54"/>
    </row>
    <row r="64" spans="1:15" ht="24" customHeight="1" x14ac:dyDescent="0.3">
      <c r="A64" s="66"/>
      <c r="B64" s="66"/>
      <c r="C64" s="66"/>
      <c r="D64" s="66"/>
      <c r="E64" s="66"/>
      <c r="F64" s="66"/>
      <c r="G64" s="66"/>
    </row>
    <row r="65" spans="1:13" ht="24" customHeight="1" x14ac:dyDescent="0.3">
      <c r="A65" s="66"/>
      <c r="B65" s="66"/>
      <c r="C65" s="66"/>
      <c r="D65" s="66"/>
      <c r="E65" s="66"/>
      <c r="F65" s="66"/>
      <c r="G65" s="66"/>
      <c r="I65" s="6"/>
    </row>
    <row r="66" spans="1:13" ht="24" customHeight="1" x14ac:dyDescent="0.3">
      <c r="A66" s="66"/>
      <c r="B66" s="66"/>
      <c r="C66" s="66"/>
      <c r="D66" s="66"/>
      <c r="E66" s="66"/>
      <c r="F66" s="66"/>
      <c r="G66" s="66"/>
    </row>
    <row r="67" spans="1:13" ht="24" customHeight="1" x14ac:dyDescent="0.3">
      <c r="A67" s="70"/>
      <c r="B67" s="71"/>
      <c r="C67" s="71"/>
      <c r="D67" s="72"/>
      <c r="E67" s="72"/>
      <c r="F67" s="73"/>
      <c r="G67" s="70"/>
      <c r="K67" s="98"/>
    </row>
    <row r="68" spans="1:13" ht="24" customHeight="1" x14ac:dyDescent="0.3">
      <c r="A68" s="364"/>
      <c r="B68" s="364"/>
      <c r="C68" s="364"/>
      <c r="D68" s="72"/>
      <c r="E68" s="72"/>
      <c r="F68" s="72"/>
      <c r="G68" s="70"/>
      <c r="K68" s="98"/>
    </row>
    <row r="69" spans="1:13" ht="24" customHeight="1" x14ac:dyDescent="0.3">
      <c r="A69" s="70"/>
      <c r="B69" s="364"/>
      <c r="C69" s="364"/>
      <c r="D69" s="72"/>
      <c r="E69" s="72"/>
      <c r="F69" s="72"/>
      <c r="G69" s="70"/>
      <c r="K69" s="129"/>
    </row>
    <row r="70" spans="1:13" ht="24" customHeight="1" x14ac:dyDescent="0.3">
      <c r="A70" s="70"/>
      <c r="B70" s="71"/>
      <c r="C70" s="71"/>
      <c r="D70" s="72"/>
      <c r="E70" s="72"/>
      <c r="F70" s="73"/>
      <c r="G70" s="70"/>
      <c r="M70" s="98"/>
    </row>
    <row r="71" spans="1:13" ht="24" customHeight="1" x14ac:dyDescent="0.3">
      <c r="A71" s="364"/>
      <c r="B71" s="364"/>
      <c r="C71" s="364"/>
      <c r="D71" s="72"/>
      <c r="E71" s="95"/>
      <c r="F71" s="72"/>
      <c r="G71" s="70"/>
    </row>
    <row r="72" spans="1:13" x14ac:dyDescent="0.3">
      <c r="A72" s="70"/>
      <c r="B72" s="364"/>
      <c r="C72" s="364"/>
      <c r="D72" s="72"/>
      <c r="E72" s="72"/>
      <c r="F72" s="72"/>
      <c r="G72" s="70"/>
    </row>
    <row r="73" spans="1:13" x14ac:dyDescent="0.3">
      <c r="A73" s="70"/>
      <c r="B73" s="71"/>
      <c r="C73" s="71"/>
      <c r="D73" s="72"/>
      <c r="E73" s="72"/>
      <c r="F73" s="73"/>
      <c r="G73" s="70"/>
    </row>
    <row r="74" spans="1:13" x14ac:dyDescent="0.3">
      <c r="A74" s="54"/>
      <c r="B74" s="54"/>
      <c r="C74" s="54"/>
      <c r="D74" s="54"/>
      <c r="E74" s="54"/>
      <c r="F74" s="54"/>
      <c r="G74" s="54"/>
    </row>
  </sheetData>
  <mergeCells count="29">
    <mergeCell ref="A1:C1"/>
    <mergeCell ref="D1:L1"/>
    <mergeCell ref="A2:D2"/>
    <mergeCell ref="K2:N2"/>
    <mergeCell ref="A3:G3"/>
    <mergeCell ref="H3:N3"/>
    <mergeCell ref="L4:L5"/>
    <mergeCell ref="M4:N4"/>
    <mergeCell ref="A4:A5"/>
    <mergeCell ref="B4:B5"/>
    <mergeCell ref="C4:C5"/>
    <mergeCell ref="D4:D5"/>
    <mergeCell ref="E4:E5"/>
    <mergeCell ref="F4:G4"/>
    <mergeCell ref="A17:C17"/>
    <mergeCell ref="H4:H5"/>
    <mergeCell ref="I4:I5"/>
    <mergeCell ref="J4:J5"/>
    <mergeCell ref="K4:K5"/>
    <mergeCell ref="A6:C6"/>
    <mergeCell ref="H6:J6"/>
    <mergeCell ref="A7:C7"/>
    <mergeCell ref="A13:C13"/>
    <mergeCell ref="A15:C15"/>
    <mergeCell ref="A19:C19"/>
    <mergeCell ref="A68:C68"/>
    <mergeCell ref="B69:C69"/>
    <mergeCell ref="A71:C71"/>
    <mergeCell ref="B72:C72"/>
  </mergeCells>
  <phoneticPr fontId="4" type="noConversion"/>
  <printOptions horizontalCentered="1"/>
  <pageMargins left="0.28000000000000003" right="0.28000000000000003" top="0.49" bottom="0.43" header="0.3" footer="0.3"/>
  <pageSetup paperSize="9" scale="61" fitToHeight="0" orientation="landscape" r:id="rId1"/>
  <headerFooter alignWithMargins="0"/>
  <rowBreaks count="1" manualBreakCount="1">
    <brk id="6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89" zoomScaleNormal="89" workbookViewId="0">
      <selection activeCell="H8" sqref="H8"/>
    </sheetView>
  </sheetViews>
  <sheetFormatPr defaultColWidth="9" defaultRowHeight="13.5" x14ac:dyDescent="0.3"/>
  <cols>
    <col min="1" max="2" width="3.125" style="2" customWidth="1"/>
    <col min="3" max="3" width="28.5" style="2" customWidth="1"/>
    <col min="4" max="4" width="16.75" style="2" customWidth="1"/>
    <col min="5" max="5" width="16.5" style="2" customWidth="1"/>
    <col min="6" max="6" width="16.25" style="2" customWidth="1"/>
    <col min="7" max="7" width="10.875" style="2" customWidth="1"/>
    <col min="8" max="9" width="17.625" style="2" bestFit="1" customWidth="1"/>
    <col min="10" max="10" width="17.875" style="2" customWidth="1"/>
    <col min="11" max="11" width="15.625" style="2" bestFit="1" customWidth="1"/>
    <col min="12" max="16384" width="9" style="2"/>
  </cols>
  <sheetData>
    <row r="1" spans="1:11" ht="42" customHeight="1" x14ac:dyDescent="0.3">
      <c r="A1" s="366" t="s">
        <v>96</v>
      </c>
      <c r="B1" s="366"/>
      <c r="C1" s="366"/>
      <c r="D1" s="366"/>
      <c r="E1" s="366"/>
      <c r="F1" s="366"/>
      <c r="G1" s="366"/>
    </row>
    <row r="2" spans="1:11" ht="36" customHeight="1" thickBot="1" x14ac:dyDescent="0.35">
      <c r="E2" s="324" t="s">
        <v>72</v>
      </c>
      <c r="F2" s="324"/>
      <c r="G2" s="324"/>
    </row>
    <row r="3" spans="1:11" s="7" customFormat="1" ht="24" customHeight="1" thickBot="1" x14ac:dyDescent="0.35">
      <c r="A3" s="332" t="s">
        <v>15</v>
      </c>
      <c r="B3" s="333"/>
      <c r="C3" s="333"/>
      <c r="D3" s="333"/>
      <c r="E3" s="333"/>
      <c r="F3" s="333"/>
      <c r="G3" s="367"/>
      <c r="H3" s="2"/>
      <c r="I3" s="130"/>
      <c r="J3" s="2"/>
      <c r="K3" s="2"/>
    </row>
    <row r="4" spans="1:11" ht="24" customHeight="1" thickTop="1" x14ac:dyDescent="0.3">
      <c r="A4" s="342" t="s">
        <v>17</v>
      </c>
      <c r="B4" s="344" t="s">
        <v>18</v>
      </c>
      <c r="C4" s="344" t="s">
        <v>19</v>
      </c>
      <c r="D4" s="338" t="s">
        <v>92</v>
      </c>
      <c r="E4" s="338" t="s">
        <v>93</v>
      </c>
      <c r="F4" s="346" t="s">
        <v>20</v>
      </c>
      <c r="G4" s="365"/>
      <c r="I4" s="130"/>
    </row>
    <row r="5" spans="1:11" ht="24" customHeight="1" thickBot="1" x14ac:dyDescent="0.35">
      <c r="A5" s="343"/>
      <c r="B5" s="345"/>
      <c r="C5" s="345"/>
      <c r="D5" s="339"/>
      <c r="E5" s="339"/>
      <c r="F5" s="190" t="s">
        <v>21</v>
      </c>
      <c r="G5" s="24" t="s">
        <v>22</v>
      </c>
      <c r="I5" s="131"/>
    </row>
    <row r="6" spans="1:11" ht="24" customHeight="1" thickBot="1" x14ac:dyDescent="0.35">
      <c r="A6" s="356" t="s">
        <v>23</v>
      </c>
      <c r="B6" s="357"/>
      <c r="C6" s="357"/>
      <c r="D6" s="26">
        <f>D7+D13+D15+D17</f>
        <v>6986866039</v>
      </c>
      <c r="E6" s="26">
        <f>E7+E13+E15+E17</f>
        <v>6986866039</v>
      </c>
      <c r="F6" s="26">
        <f>F7+F13+F15+F17</f>
        <v>0</v>
      </c>
      <c r="G6" s="27">
        <f>F6/D6</f>
        <v>0</v>
      </c>
      <c r="I6" s="131"/>
    </row>
    <row r="7" spans="1:11" ht="24" customHeight="1" x14ac:dyDescent="0.3">
      <c r="A7" s="361" t="s">
        <v>25</v>
      </c>
      <c r="B7" s="362"/>
      <c r="C7" s="363"/>
      <c r="D7" s="30">
        <f>SUM(D8:D12)</f>
        <v>6967852000</v>
      </c>
      <c r="E7" s="30">
        <f>SUM(E8:E12)</f>
        <v>6967852000</v>
      </c>
      <c r="F7" s="30">
        <f>SUM(F8:F12)</f>
        <v>0</v>
      </c>
      <c r="G7" s="197">
        <f>F7/D7</f>
        <v>0</v>
      </c>
      <c r="H7" s="98"/>
      <c r="I7" s="130"/>
    </row>
    <row r="8" spans="1:11" ht="24" customHeight="1" x14ac:dyDescent="0.3">
      <c r="A8" s="36"/>
      <c r="B8" s="37"/>
      <c r="C8" s="38" t="s">
        <v>27</v>
      </c>
      <c r="D8" s="17">
        <v>1404226000</v>
      </c>
      <c r="E8" s="17">
        <v>1404226000</v>
      </c>
      <c r="F8" s="39">
        <f>E8-D8</f>
        <v>0</v>
      </c>
      <c r="G8" s="198">
        <f t="shared" ref="G8:G12" si="0">F8/D8</f>
        <v>0</v>
      </c>
      <c r="H8" s="98"/>
      <c r="I8" s="130"/>
    </row>
    <row r="9" spans="1:11" ht="24" customHeight="1" x14ac:dyDescent="0.3">
      <c r="A9" s="36"/>
      <c r="B9" s="43"/>
      <c r="C9" s="38" t="s">
        <v>29</v>
      </c>
      <c r="D9" s="17">
        <v>367270000</v>
      </c>
      <c r="E9" s="17">
        <v>367270000</v>
      </c>
      <c r="F9" s="39">
        <f>E9-D9</f>
        <v>0</v>
      </c>
      <c r="G9" s="198">
        <f t="shared" si="0"/>
        <v>0</v>
      </c>
      <c r="H9" s="98"/>
      <c r="I9" s="130"/>
    </row>
    <row r="10" spans="1:11" ht="24" customHeight="1" x14ac:dyDescent="0.3">
      <c r="A10" s="36"/>
      <c r="B10" s="43"/>
      <c r="C10" s="38" t="s">
        <v>31</v>
      </c>
      <c r="D10" s="17">
        <v>81906000</v>
      </c>
      <c r="E10" s="17">
        <v>81906000</v>
      </c>
      <c r="F10" s="39">
        <f>E10-D10</f>
        <v>0</v>
      </c>
      <c r="G10" s="198">
        <f t="shared" si="0"/>
        <v>0</v>
      </c>
      <c r="I10" s="130"/>
    </row>
    <row r="11" spans="1:11" ht="24" customHeight="1" x14ac:dyDescent="0.3">
      <c r="A11" s="36"/>
      <c r="B11" s="43"/>
      <c r="C11" s="38" t="s">
        <v>77</v>
      </c>
      <c r="D11" s="17">
        <v>2786800000</v>
      </c>
      <c r="E11" s="17">
        <v>2786800000</v>
      </c>
      <c r="F11" s="39"/>
      <c r="G11" s="198">
        <f t="shared" si="0"/>
        <v>0</v>
      </c>
      <c r="I11" s="130"/>
    </row>
    <row r="12" spans="1:11" ht="24" customHeight="1" thickBot="1" x14ac:dyDescent="0.35">
      <c r="A12" s="36"/>
      <c r="B12" s="43"/>
      <c r="C12" s="38" t="s">
        <v>76</v>
      </c>
      <c r="D12" s="17">
        <v>2327650000</v>
      </c>
      <c r="E12" s="17">
        <v>2327650000</v>
      </c>
      <c r="F12" s="39"/>
      <c r="G12" s="198">
        <f t="shared" si="0"/>
        <v>0</v>
      </c>
      <c r="I12" s="132"/>
    </row>
    <row r="13" spans="1:11" ht="24" customHeight="1" x14ac:dyDescent="0.3">
      <c r="A13" s="353" t="s">
        <v>33</v>
      </c>
      <c r="B13" s="354"/>
      <c r="C13" s="355"/>
      <c r="D13" s="45">
        <f>SUM(D14:D14)</f>
        <v>3000000</v>
      </c>
      <c r="E13" s="45">
        <f>SUM(E14:E14)</f>
        <v>3000000</v>
      </c>
      <c r="F13" s="45">
        <f>SUM(F14:F14)</f>
        <v>0</v>
      </c>
      <c r="G13" s="123">
        <v>0</v>
      </c>
      <c r="I13" s="132"/>
    </row>
    <row r="14" spans="1:11" ht="24" customHeight="1" thickBot="1" x14ac:dyDescent="0.35">
      <c r="A14" s="47"/>
      <c r="B14" s="48"/>
      <c r="C14" s="49" t="s">
        <v>34</v>
      </c>
      <c r="D14" s="39">
        <v>3000000</v>
      </c>
      <c r="E14" s="39">
        <v>3000000</v>
      </c>
      <c r="F14" s="39">
        <f>E14-D14</f>
        <v>0</v>
      </c>
      <c r="G14" s="198">
        <v>0</v>
      </c>
      <c r="I14" s="131"/>
    </row>
    <row r="15" spans="1:11" ht="24" customHeight="1" x14ac:dyDescent="0.3">
      <c r="A15" s="353" t="s">
        <v>35</v>
      </c>
      <c r="B15" s="354"/>
      <c r="C15" s="355"/>
      <c r="D15" s="45">
        <f>SUM(D16:D16)</f>
        <v>12000000</v>
      </c>
      <c r="E15" s="45">
        <f>SUM(E16:E16)</f>
        <v>12000000</v>
      </c>
      <c r="F15" s="45">
        <f>SUM(F16:F16)</f>
        <v>0</v>
      </c>
      <c r="G15" s="123">
        <f>F15/D15</f>
        <v>0</v>
      </c>
      <c r="I15" s="131"/>
    </row>
    <row r="16" spans="1:11" ht="24" customHeight="1" thickBot="1" x14ac:dyDescent="0.35">
      <c r="A16" s="93"/>
      <c r="B16" s="51"/>
      <c r="C16" s="189" t="s">
        <v>36</v>
      </c>
      <c r="D16" s="17">
        <v>12000000</v>
      </c>
      <c r="E16" s="17">
        <v>12000000</v>
      </c>
      <c r="F16" s="39">
        <f>E16-D16</f>
        <v>0</v>
      </c>
      <c r="G16" s="198">
        <f>F16/D16</f>
        <v>0</v>
      </c>
      <c r="I16" s="130"/>
    </row>
    <row r="17" spans="1:11" ht="24" customHeight="1" x14ac:dyDescent="0.3">
      <c r="A17" s="353" t="s">
        <v>42</v>
      </c>
      <c r="B17" s="354"/>
      <c r="C17" s="355"/>
      <c r="D17" s="45">
        <f>D18</f>
        <v>4014039</v>
      </c>
      <c r="E17" s="45">
        <f>E18</f>
        <v>4014039</v>
      </c>
      <c r="F17" s="45">
        <f>F18</f>
        <v>0</v>
      </c>
      <c r="G17" s="123">
        <v>0</v>
      </c>
      <c r="I17" s="131"/>
    </row>
    <row r="18" spans="1:11" ht="24" customHeight="1" thickBot="1" x14ac:dyDescent="0.35">
      <c r="A18" s="94"/>
      <c r="B18" s="102"/>
      <c r="C18" s="187" t="s">
        <v>79</v>
      </c>
      <c r="D18" s="188">
        <v>4014039</v>
      </c>
      <c r="E18" s="188">
        <v>4014039</v>
      </c>
      <c r="F18" s="50">
        <f>E18-D18</f>
        <v>0</v>
      </c>
      <c r="G18" s="199">
        <v>0</v>
      </c>
      <c r="I18" s="130"/>
    </row>
    <row r="19" spans="1:11" ht="24" customHeight="1" x14ac:dyDescent="0.3">
      <c r="I19" s="130"/>
    </row>
    <row r="20" spans="1:11" ht="24" customHeight="1" x14ac:dyDescent="0.3">
      <c r="I20" s="130"/>
    </row>
    <row r="21" spans="1:11" ht="24" customHeight="1" x14ac:dyDescent="0.3">
      <c r="I21" s="130"/>
    </row>
    <row r="22" spans="1:11" ht="24" customHeight="1" x14ac:dyDescent="0.3">
      <c r="A22" s="101"/>
      <c r="B22" s="101"/>
      <c r="C22" s="54"/>
      <c r="I22" s="130"/>
    </row>
    <row r="23" spans="1:11" ht="24" customHeight="1" x14ac:dyDescent="0.3">
      <c r="A23" s="54"/>
      <c r="B23" s="54"/>
      <c r="C23" s="135"/>
      <c r="D23" s="128"/>
      <c r="E23" s="58"/>
      <c r="F23" s="54"/>
      <c r="G23" s="54"/>
      <c r="I23" s="130"/>
    </row>
    <row r="24" spans="1:11" ht="24" customHeight="1" x14ac:dyDescent="0.3">
      <c r="A24" s="54"/>
      <c r="B24" s="54"/>
      <c r="C24" s="54"/>
      <c r="D24" s="54"/>
      <c r="E24" s="55"/>
      <c r="F24" s="54"/>
      <c r="G24" s="54"/>
      <c r="I24" s="130"/>
    </row>
    <row r="25" spans="1:11" ht="24" customHeight="1" x14ac:dyDescent="0.3">
      <c r="A25" s="56"/>
      <c r="B25" s="56"/>
      <c r="C25" s="57"/>
      <c r="D25" s="66"/>
      <c r="E25" s="58"/>
      <c r="F25" s="58"/>
      <c r="G25" s="59"/>
      <c r="I25" s="131"/>
    </row>
    <row r="26" spans="1:11" ht="24" customHeight="1" x14ac:dyDescent="0.3">
      <c r="A26" s="56"/>
      <c r="B26" s="56"/>
      <c r="C26" s="57"/>
      <c r="D26" s="58"/>
      <c r="E26" s="58"/>
      <c r="F26" s="60"/>
      <c r="G26" s="59"/>
      <c r="I26" s="131"/>
    </row>
    <row r="27" spans="1:11" ht="24" customHeight="1" x14ac:dyDescent="0.3">
      <c r="A27" s="56"/>
      <c r="B27" s="56"/>
      <c r="C27" s="57"/>
      <c r="D27" s="58"/>
      <c r="E27" s="58"/>
      <c r="F27" s="60"/>
      <c r="G27" s="59"/>
      <c r="I27" s="130"/>
    </row>
    <row r="28" spans="1:11" ht="24" customHeight="1" x14ac:dyDescent="0.3">
      <c r="A28" s="56"/>
      <c r="B28" s="56"/>
      <c r="C28" s="57"/>
      <c r="D28" s="58"/>
      <c r="E28" s="58"/>
      <c r="F28" s="60"/>
      <c r="G28" s="59"/>
      <c r="H28" s="2" t="s">
        <v>80</v>
      </c>
      <c r="I28" s="130"/>
    </row>
    <row r="29" spans="1:11" ht="24" customHeight="1" x14ac:dyDescent="0.3">
      <c r="A29" s="56"/>
      <c r="B29" s="56"/>
      <c r="C29" s="57"/>
      <c r="D29" s="65"/>
      <c r="E29" s="58"/>
      <c r="F29" s="60"/>
      <c r="G29" s="59"/>
      <c r="I29" s="130"/>
    </row>
    <row r="30" spans="1:11" ht="24" customHeight="1" x14ac:dyDescent="0.3">
      <c r="A30" s="66"/>
      <c r="B30" s="66"/>
      <c r="C30" s="66"/>
      <c r="D30" s="66"/>
      <c r="E30" s="66"/>
      <c r="F30" s="66"/>
      <c r="G30" s="66"/>
      <c r="I30" s="130"/>
      <c r="J30" s="98"/>
      <c r="K30" s="98"/>
    </row>
    <row r="31" spans="1:11" ht="24" customHeight="1" x14ac:dyDescent="0.3">
      <c r="A31" s="66"/>
      <c r="B31" s="66"/>
      <c r="C31" s="66"/>
      <c r="D31" s="66"/>
      <c r="E31" s="66"/>
      <c r="F31" s="66"/>
      <c r="G31" s="66"/>
      <c r="I31" s="131"/>
    </row>
    <row r="32" spans="1:11" ht="24" customHeight="1" x14ac:dyDescent="0.3">
      <c r="A32" s="66"/>
      <c r="B32" s="66"/>
      <c r="C32" s="66"/>
      <c r="D32" s="66"/>
      <c r="E32" s="66"/>
      <c r="F32" s="66"/>
      <c r="G32" s="66"/>
      <c r="I32" s="131"/>
    </row>
    <row r="33" spans="1:9" ht="24" customHeight="1" x14ac:dyDescent="0.3">
      <c r="A33" s="66"/>
      <c r="B33" s="66"/>
      <c r="C33" s="66"/>
      <c r="D33" s="66"/>
      <c r="E33" s="66"/>
      <c r="F33" s="66"/>
      <c r="G33" s="66"/>
    </row>
    <row r="34" spans="1:9" ht="24" customHeight="1" x14ac:dyDescent="0.3">
      <c r="A34" s="66"/>
      <c r="B34" s="66"/>
      <c r="C34" s="66"/>
      <c r="D34" s="66"/>
      <c r="E34" s="66"/>
      <c r="F34" s="66"/>
      <c r="G34" s="66"/>
    </row>
    <row r="35" spans="1:9" ht="24" customHeight="1" x14ac:dyDescent="0.3">
      <c r="A35" s="66"/>
      <c r="B35" s="66"/>
      <c r="C35" s="66"/>
      <c r="D35" s="66"/>
      <c r="E35" s="66"/>
      <c r="F35" s="66"/>
      <c r="G35" s="66"/>
    </row>
    <row r="36" spans="1:9" ht="24" customHeight="1" x14ac:dyDescent="0.3">
      <c r="A36" s="66"/>
      <c r="B36" s="66"/>
      <c r="C36" s="66"/>
      <c r="D36" s="66"/>
      <c r="E36" s="66"/>
      <c r="F36" s="66"/>
      <c r="G36" s="66"/>
    </row>
    <row r="37" spans="1:9" ht="24" customHeight="1" x14ac:dyDescent="0.3">
      <c r="A37" s="66"/>
      <c r="B37" s="66"/>
      <c r="C37" s="66"/>
      <c r="D37" s="66"/>
      <c r="E37" s="66"/>
      <c r="F37" s="66"/>
      <c r="G37" s="66"/>
    </row>
    <row r="38" spans="1:9" ht="24" customHeight="1" x14ac:dyDescent="0.3">
      <c r="A38" s="66"/>
      <c r="B38" s="66"/>
      <c r="C38" s="66"/>
      <c r="D38" s="66"/>
      <c r="E38" s="66"/>
      <c r="F38" s="66"/>
      <c r="G38" s="66"/>
      <c r="I38" s="98"/>
    </row>
    <row r="39" spans="1:9" ht="24" customHeight="1" x14ac:dyDescent="0.3">
      <c r="A39" s="66"/>
      <c r="B39" s="66"/>
      <c r="C39" s="66"/>
      <c r="D39" s="66"/>
      <c r="E39" s="66"/>
      <c r="F39" s="66"/>
      <c r="G39" s="66"/>
      <c r="I39" s="98"/>
    </row>
    <row r="40" spans="1:9" ht="24" customHeight="1" x14ac:dyDescent="0.3">
      <c r="A40" s="66"/>
      <c r="B40" s="66"/>
      <c r="C40" s="66"/>
      <c r="D40" s="66"/>
      <c r="E40" s="66"/>
      <c r="F40" s="66"/>
      <c r="G40" s="66"/>
      <c r="I40" s="98"/>
    </row>
    <row r="41" spans="1:9" ht="24" customHeight="1" x14ac:dyDescent="0.3">
      <c r="A41" s="66"/>
      <c r="B41" s="66"/>
      <c r="C41" s="66"/>
      <c r="D41" s="66"/>
      <c r="E41" s="66"/>
      <c r="F41" s="66"/>
      <c r="G41" s="66"/>
      <c r="I41" s="98"/>
    </row>
    <row r="42" spans="1:9" ht="24" customHeight="1" x14ac:dyDescent="0.3">
      <c r="A42" s="66"/>
      <c r="B42" s="66"/>
      <c r="C42" s="66"/>
      <c r="D42" s="66"/>
      <c r="E42" s="66"/>
      <c r="F42" s="66"/>
      <c r="G42" s="66"/>
      <c r="I42" s="98"/>
    </row>
    <row r="43" spans="1:9" ht="24" customHeight="1" x14ac:dyDescent="0.3">
      <c r="A43" s="66"/>
      <c r="B43" s="66"/>
      <c r="C43" s="66"/>
      <c r="D43" s="66"/>
      <c r="E43" s="66"/>
      <c r="F43" s="66"/>
      <c r="G43" s="66"/>
    </row>
    <row r="44" spans="1:9" ht="24" customHeight="1" x14ac:dyDescent="0.3">
      <c r="A44" s="66"/>
      <c r="B44" s="66"/>
      <c r="C44" s="66"/>
      <c r="D44" s="66"/>
      <c r="E44" s="66"/>
      <c r="F44" s="66"/>
      <c r="G44" s="66"/>
      <c r="I44" s="98"/>
    </row>
    <row r="45" spans="1:9" ht="24" customHeight="1" x14ac:dyDescent="0.3">
      <c r="A45" s="66"/>
      <c r="B45" s="66"/>
      <c r="C45" s="66"/>
      <c r="D45" s="66"/>
      <c r="E45" s="66"/>
      <c r="F45" s="66"/>
      <c r="G45" s="66"/>
    </row>
    <row r="46" spans="1:9" ht="24" customHeight="1" x14ac:dyDescent="0.3">
      <c r="A46" s="66"/>
      <c r="B46" s="66"/>
      <c r="C46" s="66"/>
      <c r="D46" s="66"/>
      <c r="E46" s="66"/>
      <c r="F46" s="91"/>
      <c r="G46" s="66"/>
    </row>
    <row r="47" spans="1:9" ht="24" customHeight="1" x14ac:dyDescent="0.3">
      <c r="A47" s="66"/>
      <c r="B47" s="66"/>
      <c r="C47" s="66"/>
      <c r="D47" s="66"/>
      <c r="E47" s="90"/>
      <c r="F47" s="66"/>
      <c r="G47" s="66"/>
    </row>
    <row r="48" spans="1:9" ht="24" customHeight="1" x14ac:dyDescent="0.3">
      <c r="A48" s="66"/>
      <c r="B48" s="66"/>
      <c r="C48" s="66"/>
      <c r="D48" s="66"/>
      <c r="E48" s="90"/>
      <c r="F48" s="66"/>
      <c r="G48" s="66"/>
    </row>
    <row r="49" spans="1:9" ht="24" customHeight="1" x14ac:dyDescent="0.3">
      <c r="A49" s="66"/>
      <c r="B49" s="66"/>
      <c r="C49" s="66"/>
      <c r="D49" s="66"/>
      <c r="E49" s="90"/>
      <c r="F49" s="66"/>
      <c r="G49" s="66"/>
    </row>
    <row r="50" spans="1:9" ht="24" customHeight="1" x14ac:dyDescent="0.3">
      <c r="A50" s="66"/>
      <c r="B50" s="66"/>
      <c r="C50" s="66"/>
      <c r="D50" s="66"/>
      <c r="E50" s="90"/>
      <c r="F50" s="66"/>
      <c r="G50" s="66"/>
    </row>
    <row r="51" spans="1:9" ht="24" customHeight="1" x14ac:dyDescent="0.3">
      <c r="A51" s="66"/>
      <c r="B51" s="66"/>
      <c r="C51" s="66"/>
      <c r="D51" s="66"/>
      <c r="E51" s="90"/>
      <c r="F51" s="66"/>
      <c r="G51" s="66"/>
    </row>
    <row r="52" spans="1:9" ht="24" customHeight="1" x14ac:dyDescent="0.3">
      <c r="A52" s="66"/>
      <c r="B52" s="66"/>
      <c r="C52" s="66"/>
      <c r="D52" s="66"/>
      <c r="E52" s="90"/>
      <c r="F52" s="66"/>
      <c r="G52" s="66"/>
    </row>
    <row r="53" spans="1:9" ht="24" customHeight="1" x14ac:dyDescent="0.3">
      <c r="A53" s="66"/>
      <c r="B53" s="66"/>
      <c r="C53" s="66"/>
      <c r="D53" s="66"/>
      <c r="E53" s="90"/>
      <c r="F53" s="66"/>
      <c r="G53" s="66"/>
    </row>
    <row r="54" spans="1:9" ht="24" customHeight="1" x14ac:dyDescent="0.3">
      <c r="A54" s="66"/>
      <c r="B54" s="66"/>
      <c r="C54" s="66"/>
      <c r="D54" s="66"/>
      <c r="E54" s="90"/>
      <c r="F54" s="66"/>
      <c r="G54" s="66"/>
    </row>
    <row r="55" spans="1:9" ht="27" customHeight="1" x14ac:dyDescent="0.3">
      <c r="A55" s="66"/>
      <c r="B55" s="66"/>
      <c r="C55" s="54"/>
      <c r="D55" s="66"/>
      <c r="E55" s="66"/>
      <c r="F55" s="90"/>
      <c r="G55" s="66"/>
    </row>
    <row r="56" spans="1:9" ht="26.25" customHeight="1" x14ac:dyDescent="0.3">
      <c r="A56" s="66"/>
      <c r="B56" s="66"/>
      <c r="C56" s="66"/>
      <c r="D56" s="66"/>
      <c r="E56" s="66"/>
      <c r="F56" s="90"/>
      <c r="G56" s="66"/>
    </row>
    <row r="57" spans="1:9" ht="27" customHeight="1" x14ac:dyDescent="0.3">
      <c r="A57" s="66"/>
      <c r="B57" s="66"/>
      <c r="C57" s="66"/>
      <c r="D57" s="66"/>
      <c r="E57" s="66"/>
      <c r="F57" s="90"/>
      <c r="G57" s="66"/>
    </row>
    <row r="58" spans="1:9" ht="24" customHeight="1" x14ac:dyDescent="0.3">
      <c r="A58" s="66"/>
      <c r="B58" s="66"/>
      <c r="C58" s="66"/>
      <c r="D58" s="66"/>
      <c r="E58" s="66"/>
      <c r="F58" s="90"/>
      <c r="G58" s="66"/>
    </row>
    <row r="59" spans="1:9" ht="24" customHeight="1" x14ac:dyDescent="0.3">
      <c r="A59" s="66"/>
      <c r="B59" s="66"/>
      <c r="C59" s="66"/>
      <c r="D59" s="66"/>
      <c r="E59" s="66"/>
      <c r="F59" s="90"/>
      <c r="G59" s="66"/>
      <c r="H59" s="98"/>
      <c r="I59" s="98"/>
    </row>
    <row r="60" spans="1:9" ht="24" customHeight="1" x14ac:dyDescent="0.3">
      <c r="A60" s="66"/>
      <c r="B60" s="66"/>
      <c r="C60" s="66"/>
      <c r="D60" s="66"/>
      <c r="E60" s="66"/>
      <c r="F60" s="90"/>
      <c r="G60" s="66"/>
      <c r="H60" s="98"/>
      <c r="I60" s="98"/>
    </row>
    <row r="61" spans="1:9" ht="24" customHeight="1" x14ac:dyDescent="0.3">
      <c r="A61" s="66"/>
      <c r="B61" s="66"/>
      <c r="C61" s="66"/>
      <c r="D61" s="66"/>
      <c r="E61" s="66"/>
      <c r="F61" s="90"/>
      <c r="G61" s="66"/>
    </row>
    <row r="62" spans="1:9" ht="24" customHeight="1" x14ac:dyDescent="0.3">
      <c r="A62" s="54"/>
      <c r="B62" s="54"/>
      <c r="C62" s="54"/>
      <c r="D62" s="54"/>
      <c r="E62" s="54"/>
      <c r="F62" s="92"/>
      <c r="G62" s="54"/>
    </row>
    <row r="63" spans="1:9" ht="24" customHeight="1" x14ac:dyDescent="0.3">
      <c r="A63" s="54"/>
      <c r="B63" s="54"/>
      <c r="C63" s="54"/>
      <c r="D63" s="54"/>
      <c r="E63" s="54"/>
      <c r="F63" s="54"/>
      <c r="G63" s="54"/>
    </row>
    <row r="64" spans="1:9" ht="24" customHeight="1" x14ac:dyDescent="0.3">
      <c r="A64" s="66"/>
      <c r="B64" s="66"/>
      <c r="C64" s="66"/>
      <c r="D64" s="66"/>
      <c r="E64" s="66"/>
      <c r="F64" s="66"/>
      <c r="G64" s="66"/>
    </row>
    <row r="65" spans="1:7" ht="24" customHeight="1" x14ac:dyDescent="0.3">
      <c r="A65" s="66"/>
      <c r="B65" s="66"/>
      <c r="C65" s="66"/>
      <c r="D65" s="66"/>
      <c r="E65" s="66"/>
      <c r="F65" s="66"/>
      <c r="G65" s="66"/>
    </row>
    <row r="66" spans="1:7" ht="24" customHeight="1" x14ac:dyDescent="0.3">
      <c r="A66" s="66"/>
      <c r="B66" s="66"/>
      <c r="C66" s="66"/>
      <c r="D66" s="66"/>
      <c r="E66" s="66"/>
      <c r="F66" s="66"/>
      <c r="G66" s="66"/>
    </row>
    <row r="67" spans="1:7" ht="24" customHeight="1" x14ac:dyDescent="0.3">
      <c r="A67" s="70"/>
      <c r="B67" s="71"/>
      <c r="C67" s="71"/>
      <c r="D67" s="72"/>
      <c r="E67" s="72"/>
      <c r="F67" s="73"/>
      <c r="G67" s="70"/>
    </row>
    <row r="68" spans="1:7" ht="24" customHeight="1" x14ac:dyDescent="0.3">
      <c r="A68" s="364"/>
      <c r="B68" s="364"/>
      <c r="C68" s="364"/>
      <c r="D68" s="72"/>
      <c r="E68" s="72"/>
      <c r="F68" s="72"/>
      <c r="G68" s="70"/>
    </row>
    <row r="69" spans="1:7" ht="24" customHeight="1" x14ac:dyDescent="0.3">
      <c r="A69" s="70"/>
      <c r="B69" s="364"/>
      <c r="C69" s="364"/>
      <c r="D69" s="72"/>
      <c r="E69" s="72"/>
      <c r="F69" s="72"/>
      <c r="G69" s="70"/>
    </row>
    <row r="70" spans="1:7" ht="24" customHeight="1" x14ac:dyDescent="0.3">
      <c r="A70" s="70"/>
      <c r="B70" s="71"/>
      <c r="C70" s="71"/>
      <c r="D70" s="72"/>
      <c r="E70" s="72"/>
      <c r="F70" s="73"/>
      <c r="G70" s="70"/>
    </row>
    <row r="71" spans="1:7" ht="24" customHeight="1" x14ac:dyDescent="0.3">
      <c r="A71" s="364"/>
      <c r="B71" s="364"/>
      <c r="C71" s="364"/>
      <c r="D71" s="72"/>
      <c r="E71" s="95"/>
      <c r="F71" s="72"/>
      <c r="G71" s="70"/>
    </row>
    <row r="72" spans="1:7" x14ac:dyDescent="0.3">
      <c r="A72" s="70"/>
      <c r="B72" s="364"/>
      <c r="C72" s="364"/>
      <c r="D72" s="72"/>
      <c r="E72" s="72"/>
      <c r="F72" s="72"/>
      <c r="G72" s="70"/>
    </row>
    <row r="73" spans="1:7" x14ac:dyDescent="0.3">
      <c r="A73" s="70"/>
      <c r="B73" s="71"/>
      <c r="C73" s="71"/>
      <c r="D73" s="72"/>
      <c r="E73" s="72"/>
      <c r="F73" s="73"/>
      <c r="G73" s="70"/>
    </row>
    <row r="74" spans="1:7" x14ac:dyDescent="0.3">
      <c r="A74" s="54"/>
      <c r="B74" s="54"/>
      <c r="C74" s="54"/>
      <c r="D74" s="54"/>
      <c r="E74" s="54"/>
      <c r="F74" s="54"/>
      <c r="G74" s="54"/>
    </row>
  </sheetData>
  <mergeCells count="18">
    <mergeCell ref="A1:G1"/>
    <mergeCell ref="E2:G2"/>
    <mergeCell ref="A3:G3"/>
    <mergeCell ref="A4:A5"/>
    <mergeCell ref="B4:B5"/>
    <mergeCell ref="C4:C5"/>
    <mergeCell ref="D4:D5"/>
    <mergeCell ref="E4:E5"/>
    <mergeCell ref="A6:C6"/>
    <mergeCell ref="A7:C7"/>
    <mergeCell ref="A13:C13"/>
    <mergeCell ref="A15:C15"/>
    <mergeCell ref="F4:G4"/>
    <mergeCell ref="A17:C17"/>
    <mergeCell ref="A68:C68"/>
    <mergeCell ref="B69:C69"/>
    <mergeCell ref="A71:C71"/>
    <mergeCell ref="B72:C72"/>
  </mergeCells>
  <phoneticPr fontId="4" type="noConversion"/>
  <printOptions horizontalCentered="1"/>
  <pageMargins left="0.7" right="0.7" top="0.75" bottom="0.75" header="0.3" footer="0.3"/>
  <pageSetup paperSize="9" scale="38" fitToHeight="0" orientation="portrait" r:id="rId1"/>
  <headerFooter alignWithMargins="0"/>
  <rowBreaks count="1" manualBreakCount="1">
    <brk id="64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46" zoomScale="89" zoomScaleNormal="89" workbookViewId="0">
      <selection activeCell="J61" sqref="J61"/>
    </sheetView>
  </sheetViews>
  <sheetFormatPr defaultColWidth="9" defaultRowHeight="13.5" x14ac:dyDescent="0.3"/>
  <cols>
    <col min="1" max="1" width="7.5" style="2" customWidth="1"/>
    <col min="2" max="2" width="9.625" style="2" customWidth="1"/>
    <col min="3" max="3" width="31.375" style="2" customWidth="1"/>
    <col min="4" max="4" width="18.375" style="2" customWidth="1"/>
    <col min="5" max="5" width="16.75" style="2" customWidth="1"/>
    <col min="6" max="6" width="16.625" style="2" customWidth="1"/>
    <col min="7" max="7" width="15.75" style="2" customWidth="1"/>
    <col min="8" max="9" width="17.625" style="2" bestFit="1" customWidth="1"/>
    <col min="10" max="10" width="17.875" style="2" customWidth="1"/>
    <col min="11" max="11" width="15.625" style="2" bestFit="1" customWidth="1"/>
    <col min="12" max="16384" width="9" style="2"/>
  </cols>
  <sheetData>
    <row r="1" spans="1:11" ht="42" customHeight="1" x14ac:dyDescent="0.3">
      <c r="A1" s="366" t="s">
        <v>97</v>
      </c>
      <c r="B1" s="366"/>
      <c r="C1" s="366"/>
      <c r="D1" s="366"/>
      <c r="E1" s="366"/>
      <c r="F1" s="366"/>
      <c r="G1" s="366"/>
    </row>
    <row r="2" spans="1:11" ht="36" customHeight="1" thickBot="1" x14ac:dyDescent="0.35">
      <c r="A2" s="196"/>
      <c r="B2" s="21"/>
      <c r="C2" s="21"/>
      <c r="D2" s="331" t="s">
        <v>14</v>
      </c>
      <c r="E2" s="331"/>
      <c r="F2" s="331"/>
      <c r="G2" s="331"/>
    </row>
    <row r="3" spans="1:11" s="7" customFormat="1" ht="24" customHeight="1" thickBot="1" x14ac:dyDescent="0.35">
      <c r="A3" s="335" t="s">
        <v>16</v>
      </c>
      <c r="B3" s="336"/>
      <c r="C3" s="336"/>
      <c r="D3" s="336"/>
      <c r="E3" s="336"/>
      <c r="F3" s="336"/>
      <c r="G3" s="337"/>
      <c r="H3" s="2"/>
      <c r="I3" s="2"/>
      <c r="J3" s="2"/>
      <c r="K3" s="2"/>
    </row>
    <row r="4" spans="1:11" ht="24" customHeight="1" thickTop="1" x14ac:dyDescent="0.3">
      <c r="A4" s="349" t="s">
        <v>17</v>
      </c>
      <c r="B4" s="351" t="s">
        <v>18</v>
      </c>
      <c r="C4" s="351" t="s">
        <v>19</v>
      </c>
      <c r="D4" s="338" t="s">
        <v>92</v>
      </c>
      <c r="E4" s="338" t="s">
        <v>93</v>
      </c>
      <c r="F4" s="340" t="s">
        <v>20</v>
      </c>
      <c r="G4" s="341"/>
    </row>
    <row r="5" spans="1:11" ht="24" customHeight="1" thickBot="1" x14ac:dyDescent="0.35">
      <c r="A5" s="350"/>
      <c r="B5" s="352"/>
      <c r="C5" s="352"/>
      <c r="D5" s="339"/>
      <c r="E5" s="339"/>
      <c r="F5" s="190" t="s">
        <v>21</v>
      </c>
      <c r="G5" s="25" t="s">
        <v>22</v>
      </c>
    </row>
    <row r="6" spans="1:11" ht="24" customHeight="1" thickBot="1" x14ac:dyDescent="0.35">
      <c r="A6" s="358" t="s">
        <v>24</v>
      </c>
      <c r="B6" s="359"/>
      <c r="C6" s="360"/>
      <c r="D6" s="28" t="e">
        <f>SUM(D7,D24,D28,#REF!,D58)</f>
        <v>#REF!</v>
      </c>
      <c r="E6" s="28" t="e">
        <f>SUM(E7,E24,E28,#REF!,E58)</f>
        <v>#REF!</v>
      </c>
      <c r="F6" s="28">
        <v>-1151473453</v>
      </c>
      <c r="G6" s="29" t="e">
        <f>F6/D6</f>
        <v>#REF!</v>
      </c>
    </row>
    <row r="7" spans="1:11" ht="24" customHeight="1" thickBot="1" x14ac:dyDescent="0.35">
      <c r="A7" s="31" t="s">
        <v>26</v>
      </c>
      <c r="B7" s="32"/>
      <c r="C7" s="33"/>
      <c r="D7" s="34">
        <f>SUM(D8,D14,D17)</f>
        <v>468180460</v>
      </c>
      <c r="E7" s="34">
        <f>SUM(E8,E14,E17)</f>
        <v>420966130</v>
      </c>
      <c r="F7" s="34">
        <f>SUM(F8,F14,F17)</f>
        <v>-47214330</v>
      </c>
      <c r="G7" s="35">
        <f>F7/D7</f>
        <v>-0.10084643430014145</v>
      </c>
      <c r="H7" s="98"/>
    </row>
    <row r="8" spans="1:11" ht="24" customHeight="1" thickBot="1" x14ac:dyDescent="0.35">
      <c r="A8" s="40"/>
      <c r="B8" s="139" t="s">
        <v>28</v>
      </c>
      <c r="C8" s="140"/>
      <c r="D8" s="41">
        <f>SUM(D9:D13)</f>
        <v>409223760</v>
      </c>
      <c r="E8" s="41">
        <f>SUM(E9:E13)</f>
        <v>370587690</v>
      </c>
      <c r="F8" s="86">
        <f>SUM(F9:F13)</f>
        <v>-38636070</v>
      </c>
      <c r="G8" s="42">
        <f t="shared" ref="G8:G23" si="0">F8/D8</f>
        <v>-9.4413066338083593E-2</v>
      </c>
      <c r="H8" s="98"/>
    </row>
    <row r="9" spans="1:11" ht="24" customHeight="1" x14ac:dyDescent="0.3">
      <c r="A9" s="40"/>
      <c r="B9" s="93"/>
      <c r="C9" s="141" t="s">
        <v>30</v>
      </c>
      <c r="D9" s="142">
        <v>299679860</v>
      </c>
      <c r="E9" s="142">
        <v>271270860</v>
      </c>
      <c r="F9" s="143">
        <f>E9-D9</f>
        <v>-28409000</v>
      </c>
      <c r="G9" s="144">
        <f t="shared" si="0"/>
        <v>-9.4797828589482117E-2</v>
      </c>
      <c r="H9" s="98"/>
    </row>
    <row r="10" spans="1:11" ht="24" customHeight="1" x14ac:dyDescent="0.3">
      <c r="A10" s="40"/>
      <c r="B10" s="145"/>
      <c r="C10" s="146" t="s">
        <v>32</v>
      </c>
      <c r="D10" s="44">
        <v>42274360</v>
      </c>
      <c r="E10" s="44">
        <v>38362930</v>
      </c>
      <c r="F10" s="147">
        <f t="shared" ref="F10" si="1">E10-D10</f>
        <v>-3911430</v>
      </c>
      <c r="G10" s="148">
        <f t="shared" si="0"/>
        <v>-9.2524877963853266E-2</v>
      </c>
    </row>
    <row r="11" spans="1:11" ht="24" customHeight="1" x14ac:dyDescent="0.3">
      <c r="A11" s="40"/>
      <c r="B11" s="145"/>
      <c r="C11" s="146" t="s">
        <v>65</v>
      </c>
      <c r="D11" s="44">
        <v>29470320</v>
      </c>
      <c r="E11" s="44">
        <v>26684320</v>
      </c>
      <c r="F11" s="147">
        <f>E11-D11</f>
        <v>-2786000</v>
      </c>
      <c r="G11" s="148">
        <f t="shared" si="0"/>
        <v>-9.4535790585239657E-2</v>
      </c>
    </row>
    <row r="12" spans="1:11" ht="24" customHeight="1" x14ac:dyDescent="0.3">
      <c r="A12" s="40"/>
      <c r="B12" s="145"/>
      <c r="C12" s="149" t="s">
        <v>66</v>
      </c>
      <c r="D12" s="44">
        <v>35049220</v>
      </c>
      <c r="E12" s="44">
        <v>31769580</v>
      </c>
      <c r="F12" s="147">
        <f>E12-D12</f>
        <v>-3279640</v>
      </c>
      <c r="G12" s="148">
        <f t="shared" si="0"/>
        <v>-9.3572410455924557E-2</v>
      </c>
    </row>
    <row r="13" spans="1:11" ht="24" customHeight="1" thickBot="1" x14ac:dyDescent="0.35">
      <c r="A13" s="40"/>
      <c r="B13" s="145"/>
      <c r="C13" s="150" t="s">
        <v>67</v>
      </c>
      <c r="D13" s="50">
        <v>2750000</v>
      </c>
      <c r="E13" s="50">
        <v>2500000</v>
      </c>
      <c r="F13" s="87">
        <f>E13-D13</f>
        <v>-250000</v>
      </c>
      <c r="G13" s="151">
        <f t="shared" si="0"/>
        <v>-9.0909090909090912E-2</v>
      </c>
    </row>
    <row r="14" spans="1:11" ht="24" customHeight="1" thickBot="1" x14ac:dyDescent="0.35">
      <c r="A14" s="40"/>
      <c r="B14" s="139" t="s">
        <v>37</v>
      </c>
      <c r="C14" s="111"/>
      <c r="D14" s="41">
        <f>SUM(D15:D16)</f>
        <v>12139650</v>
      </c>
      <c r="E14" s="41">
        <f>SUM(E15:E16)</f>
        <v>12139650</v>
      </c>
      <c r="F14" s="86">
        <f>SUM(F15:F16)</f>
        <v>0</v>
      </c>
      <c r="G14" s="42">
        <f t="shared" si="0"/>
        <v>0</v>
      </c>
    </row>
    <row r="15" spans="1:11" ht="24" customHeight="1" x14ac:dyDescent="0.3">
      <c r="A15" s="40"/>
      <c r="B15" s="93"/>
      <c r="C15" s="141" t="s">
        <v>38</v>
      </c>
      <c r="D15" s="142">
        <v>11000500</v>
      </c>
      <c r="E15" s="152">
        <v>11000500</v>
      </c>
      <c r="F15" s="143">
        <f>E15-D15</f>
        <v>0</v>
      </c>
      <c r="G15" s="144">
        <f t="shared" si="0"/>
        <v>0</v>
      </c>
    </row>
    <row r="16" spans="1:11" ht="24" customHeight="1" thickBot="1" x14ac:dyDescent="0.35">
      <c r="A16" s="52"/>
      <c r="B16" s="153"/>
      <c r="C16" s="112" t="s">
        <v>39</v>
      </c>
      <c r="D16" s="154">
        <v>1139150</v>
      </c>
      <c r="E16" s="155">
        <v>1139150</v>
      </c>
      <c r="F16" s="87">
        <f>E16-D16</f>
        <v>0</v>
      </c>
      <c r="G16" s="151">
        <f t="shared" si="0"/>
        <v>0</v>
      </c>
    </row>
    <row r="17" spans="1:11" ht="24" customHeight="1" thickBot="1" x14ac:dyDescent="0.35">
      <c r="A17" s="40"/>
      <c r="B17" s="156" t="s">
        <v>40</v>
      </c>
      <c r="C17" s="111"/>
      <c r="D17" s="41">
        <f>SUM(D18:D23)</f>
        <v>46817050</v>
      </c>
      <c r="E17" s="41">
        <f>SUM(E18:E23)</f>
        <v>38238790</v>
      </c>
      <c r="F17" s="86">
        <f t="shared" ref="F17" si="2">SUM(F18:F23)</f>
        <v>-8578260</v>
      </c>
      <c r="G17" s="42">
        <f t="shared" si="0"/>
        <v>-0.18322940040006794</v>
      </c>
    </row>
    <row r="18" spans="1:11" ht="24" customHeight="1" x14ac:dyDescent="0.3">
      <c r="A18" s="40"/>
      <c r="B18" s="145"/>
      <c r="C18" s="157" t="s">
        <v>41</v>
      </c>
      <c r="D18" s="142">
        <v>5809400</v>
      </c>
      <c r="E18" s="41">
        <v>4709400</v>
      </c>
      <c r="F18" s="143">
        <f>E18-D18</f>
        <v>-1100000</v>
      </c>
      <c r="G18" s="144">
        <f t="shared" si="0"/>
        <v>-0.18934829758666988</v>
      </c>
    </row>
    <row r="19" spans="1:11" ht="24" customHeight="1" x14ac:dyDescent="0.3">
      <c r="A19" s="40"/>
      <c r="B19" s="145"/>
      <c r="C19" s="146" t="s">
        <v>43</v>
      </c>
      <c r="D19" s="44">
        <v>17036190</v>
      </c>
      <c r="E19" s="158">
        <v>17036190</v>
      </c>
      <c r="F19" s="147">
        <f>E19-D19</f>
        <v>0</v>
      </c>
      <c r="G19" s="148">
        <f t="shared" si="0"/>
        <v>0</v>
      </c>
    </row>
    <row r="20" spans="1:11" ht="24" customHeight="1" x14ac:dyDescent="0.3">
      <c r="A20" s="40"/>
      <c r="B20" s="46"/>
      <c r="C20" s="149" t="s">
        <v>44</v>
      </c>
      <c r="D20" s="44">
        <v>10658950</v>
      </c>
      <c r="E20" s="158">
        <v>10658950</v>
      </c>
      <c r="F20" s="147">
        <f t="shared" ref="F20:F22" si="3">E20-D20</f>
        <v>0</v>
      </c>
      <c r="G20" s="148">
        <f t="shared" si="0"/>
        <v>0</v>
      </c>
    </row>
    <row r="21" spans="1:11" ht="24" customHeight="1" x14ac:dyDescent="0.3">
      <c r="A21" s="53"/>
      <c r="B21" s="159"/>
      <c r="C21" s="146" t="s">
        <v>45</v>
      </c>
      <c r="D21" s="44">
        <v>3671250</v>
      </c>
      <c r="E21" s="158">
        <v>3671250</v>
      </c>
      <c r="F21" s="147">
        <f t="shared" si="3"/>
        <v>0</v>
      </c>
      <c r="G21" s="148">
        <f t="shared" si="0"/>
        <v>0</v>
      </c>
    </row>
    <row r="22" spans="1:11" ht="24" customHeight="1" x14ac:dyDescent="0.3">
      <c r="A22" s="46"/>
      <c r="B22" s="93"/>
      <c r="C22" s="149" t="s">
        <v>46</v>
      </c>
      <c r="D22" s="44">
        <v>1150500</v>
      </c>
      <c r="E22" s="158">
        <v>1150500</v>
      </c>
      <c r="F22" s="147">
        <f t="shared" si="3"/>
        <v>0</v>
      </c>
      <c r="G22" s="148">
        <f t="shared" si="0"/>
        <v>0</v>
      </c>
    </row>
    <row r="23" spans="1:11" ht="24" customHeight="1" thickBot="1" x14ac:dyDescent="0.35">
      <c r="A23" s="40"/>
      <c r="B23" s="160"/>
      <c r="C23" s="112" t="s">
        <v>47</v>
      </c>
      <c r="D23" s="50">
        <v>8490760</v>
      </c>
      <c r="E23" s="155">
        <v>1012500</v>
      </c>
      <c r="F23" s="87">
        <f>E23-D23</f>
        <v>-7478260</v>
      </c>
      <c r="G23" s="151">
        <f t="shared" si="0"/>
        <v>-0.88075272413776862</v>
      </c>
    </row>
    <row r="24" spans="1:11" ht="24" customHeight="1" x14ac:dyDescent="0.3">
      <c r="A24" s="61" t="s">
        <v>48</v>
      </c>
      <c r="B24" s="161"/>
      <c r="C24" s="67" t="s">
        <v>70</v>
      </c>
      <c r="D24" s="63">
        <f>SUM(D25:D27)</f>
        <v>28043240</v>
      </c>
      <c r="E24" s="63">
        <f>SUM(E25:E27)</f>
        <v>25043240</v>
      </c>
      <c r="F24" s="88">
        <f>SUM(F25:F27)</f>
        <v>-3000000</v>
      </c>
      <c r="G24" s="64">
        <v>0</v>
      </c>
    </row>
    <row r="25" spans="1:11" ht="24" customHeight="1" thickBot="1" x14ac:dyDescent="0.35">
      <c r="A25" s="124"/>
      <c r="B25" s="162" t="s">
        <v>69</v>
      </c>
      <c r="C25" s="163" t="s">
        <v>69</v>
      </c>
      <c r="D25" s="164">
        <v>7780900</v>
      </c>
      <c r="E25" s="165">
        <v>7780900</v>
      </c>
      <c r="F25" s="166">
        <f>E25-D25</f>
        <v>0</v>
      </c>
      <c r="G25" s="167">
        <v>0</v>
      </c>
    </row>
    <row r="26" spans="1:11" ht="24" customHeight="1" x14ac:dyDescent="0.3">
      <c r="A26" s="124"/>
      <c r="B26" s="162"/>
      <c r="C26" s="168" t="s">
        <v>68</v>
      </c>
      <c r="D26" s="142">
        <v>7068540</v>
      </c>
      <c r="E26" s="152">
        <v>7068540</v>
      </c>
      <c r="F26" s="169">
        <f t="shared" ref="F26:F27" si="4">E26-D26</f>
        <v>0</v>
      </c>
      <c r="G26" s="170">
        <f>F26/D26</f>
        <v>0</v>
      </c>
    </row>
    <row r="27" spans="1:11" ht="24" customHeight="1" thickBot="1" x14ac:dyDescent="0.35">
      <c r="A27" s="125"/>
      <c r="B27" s="171"/>
      <c r="C27" s="112" t="s">
        <v>49</v>
      </c>
      <c r="D27" s="50">
        <v>13193800</v>
      </c>
      <c r="E27" s="50">
        <v>10193800</v>
      </c>
      <c r="F27" s="172">
        <f t="shared" si="4"/>
        <v>-3000000</v>
      </c>
      <c r="G27" s="151">
        <v>0</v>
      </c>
    </row>
    <row r="28" spans="1:11" ht="24" customHeight="1" thickBot="1" x14ac:dyDescent="0.35">
      <c r="A28" s="31" t="s">
        <v>50</v>
      </c>
      <c r="B28" s="173"/>
      <c r="C28" s="174" t="s">
        <v>50</v>
      </c>
      <c r="D28" s="175">
        <f>D29</f>
        <v>6474628300</v>
      </c>
      <c r="E28" s="175">
        <f>E29</f>
        <v>6197515339</v>
      </c>
      <c r="F28" s="176">
        <f t="shared" ref="F28" si="5">F29</f>
        <v>-270327961</v>
      </c>
      <c r="G28" s="35">
        <f>F28/D28</f>
        <v>-4.1751888830436797E-2</v>
      </c>
    </row>
    <row r="29" spans="1:11" ht="24" customHeight="1" thickBot="1" x14ac:dyDescent="0.35">
      <c r="A29" s="77"/>
      <c r="B29" s="75" t="s">
        <v>50</v>
      </c>
      <c r="C29" s="113"/>
      <c r="D29" s="28">
        <f>SUM(D30:D57)</f>
        <v>6474628300</v>
      </c>
      <c r="E29" s="28">
        <f>SUM(E30:E57)</f>
        <v>6197515339</v>
      </c>
      <c r="F29" s="85">
        <f>SUM(F30:F56)</f>
        <v>-270327961</v>
      </c>
      <c r="G29" s="29">
        <f>F29/D29</f>
        <v>-4.1751888830436797E-2</v>
      </c>
    </row>
    <row r="30" spans="1:11" ht="24" customHeight="1" x14ac:dyDescent="0.3">
      <c r="A30" s="78"/>
      <c r="B30" s="76"/>
      <c r="C30" s="114" t="s">
        <v>51</v>
      </c>
      <c r="D30" s="177">
        <v>71576300</v>
      </c>
      <c r="E30" s="178">
        <v>66576300</v>
      </c>
      <c r="F30" s="179">
        <f>E30-D30</f>
        <v>-5000000</v>
      </c>
      <c r="G30" s="81">
        <v>0</v>
      </c>
      <c r="H30" s="2" t="s">
        <v>80</v>
      </c>
    </row>
    <row r="31" spans="1:11" ht="24" customHeight="1" x14ac:dyDescent="0.3">
      <c r="A31" s="78"/>
      <c r="B31" s="76"/>
      <c r="C31" s="115" t="s">
        <v>52</v>
      </c>
      <c r="D31" s="44">
        <v>20000000</v>
      </c>
      <c r="E31" s="180">
        <f>D31</f>
        <v>20000000</v>
      </c>
      <c r="F31" s="122">
        <f>E31-D31</f>
        <v>0</v>
      </c>
      <c r="G31" s="81">
        <v>0</v>
      </c>
    </row>
    <row r="32" spans="1:11" ht="24" customHeight="1" x14ac:dyDescent="0.3">
      <c r="A32" s="78"/>
      <c r="B32" s="76"/>
      <c r="C32" s="115" t="s">
        <v>59</v>
      </c>
      <c r="D32" s="44">
        <v>61298000</v>
      </c>
      <c r="E32" s="17">
        <f t="shared" ref="E32:E43" si="6">D32</f>
        <v>61298000</v>
      </c>
      <c r="F32" s="89">
        <f t="shared" ref="F32:F59" si="7">E32-D32</f>
        <v>0</v>
      </c>
      <c r="G32" s="82">
        <f>F32/D32</f>
        <v>0</v>
      </c>
      <c r="J32" s="98"/>
      <c r="K32" s="98"/>
    </row>
    <row r="33" spans="1:7" ht="24" customHeight="1" x14ac:dyDescent="0.3">
      <c r="A33" s="78"/>
      <c r="B33" s="76"/>
      <c r="C33" s="115" t="s">
        <v>60</v>
      </c>
      <c r="D33" s="44">
        <v>286560000</v>
      </c>
      <c r="E33" s="44">
        <v>279775000</v>
      </c>
      <c r="F33" s="89"/>
      <c r="G33" s="82">
        <f>F33/D31</f>
        <v>0</v>
      </c>
    </row>
    <row r="34" spans="1:7" ht="24" customHeight="1" x14ac:dyDescent="0.3">
      <c r="A34" s="78"/>
      <c r="B34" s="76"/>
      <c r="C34" s="115" t="s">
        <v>53</v>
      </c>
      <c r="D34" s="44">
        <v>56650000</v>
      </c>
      <c r="E34" s="17">
        <f t="shared" si="6"/>
        <v>56650000</v>
      </c>
      <c r="F34" s="89">
        <f t="shared" si="7"/>
        <v>0</v>
      </c>
      <c r="G34" s="82">
        <f t="shared" ref="G34:G57" si="8">F34/D34</f>
        <v>0</v>
      </c>
    </row>
    <row r="35" spans="1:7" ht="24" customHeight="1" x14ac:dyDescent="0.3">
      <c r="A35" s="78"/>
      <c r="B35" s="76"/>
      <c r="C35" s="115" t="s">
        <v>61</v>
      </c>
      <c r="D35" s="44">
        <v>98460000</v>
      </c>
      <c r="E35" s="17">
        <f t="shared" si="6"/>
        <v>98460000</v>
      </c>
      <c r="F35" s="89">
        <f t="shared" si="7"/>
        <v>0</v>
      </c>
      <c r="G35" s="82">
        <f t="shared" si="8"/>
        <v>0</v>
      </c>
    </row>
    <row r="36" spans="1:7" ht="24" customHeight="1" x14ac:dyDescent="0.3">
      <c r="A36" s="79"/>
      <c r="B36" s="76"/>
      <c r="C36" s="115" t="s">
        <v>62</v>
      </c>
      <c r="D36" s="44">
        <v>55018000</v>
      </c>
      <c r="E36" s="17">
        <f t="shared" si="6"/>
        <v>55018000</v>
      </c>
      <c r="F36" s="89">
        <f t="shared" si="7"/>
        <v>0</v>
      </c>
      <c r="G36" s="82">
        <f t="shared" si="8"/>
        <v>0</v>
      </c>
    </row>
    <row r="37" spans="1:7" ht="24" customHeight="1" x14ac:dyDescent="0.3">
      <c r="A37" s="79"/>
      <c r="B37" s="76"/>
      <c r="C37" s="115" t="s">
        <v>81</v>
      </c>
      <c r="D37" s="44">
        <v>49420000</v>
      </c>
      <c r="E37" s="17">
        <f t="shared" si="6"/>
        <v>49420000</v>
      </c>
      <c r="F37" s="89">
        <f t="shared" si="7"/>
        <v>0</v>
      </c>
      <c r="G37" s="82">
        <f t="shared" si="8"/>
        <v>0</v>
      </c>
    </row>
    <row r="38" spans="1:7" ht="24" customHeight="1" x14ac:dyDescent="0.3">
      <c r="A38" s="79"/>
      <c r="B38" s="76"/>
      <c r="C38" s="115" t="s">
        <v>82</v>
      </c>
      <c r="D38" s="44">
        <v>49420000</v>
      </c>
      <c r="E38" s="17">
        <f t="shared" si="6"/>
        <v>49420000</v>
      </c>
      <c r="F38" s="89">
        <f t="shared" si="7"/>
        <v>0</v>
      </c>
      <c r="G38" s="82">
        <f t="shared" si="8"/>
        <v>0</v>
      </c>
    </row>
    <row r="39" spans="1:7" ht="24" customHeight="1" x14ac:dyDescent="0.3">
      <c r="A39" s="79"/>
      <c r="B39" s="76"/>
      <c r="C39" s="115" t="s">
        <v>63</v>
      </c>
      <c r="D39" s="44">
        <v>159600000</v>
      </c>
      <c r="E39" s="17">
        <f t="shared" si="6"/>
        <v>159600000</v>
      </c>
      <c r="F39" s="89">
        <f t="shared" si="7"/>
        <v>0</v>
      </c>
      <c r="G39" s="82">
        <f t="shared" si="8"/>
        <v>0</v>
      </c>
    </row>
    <row r="40" spans="1:7" ht="24" customHeight="1" x14ac:dyDescent="0.3">
      <c r="A40" s="79"/>
      <c r="B40" s="76"/>
      <c r="C40" s="181" t="s">
        <v>74</v>
      </c>
      <c r="D40" s="17">
        <v>2782000000</v>
      </c>
      <c r="E40" s="17">
        <v>2766609517</v>
      </c>
      <c r="F40" s="89">
        <f>E40-D40</f>
        <v>-15390483</v>
      </c>
      <c r="G40" s="82">
        <f t="shared" si="8"/>
        <v>-5.5321649892163911E-3</v>
      </c>
    </row>
    <row r="41" spans="1:7" ht="24" customHeight="1" x14ac:dyDescent="0.3">
      <c r="A41" s="79"/>
      <c r="B41" s="76"/>
      <c r="C41" s="181" t="s">
        <v>95</v>
      </c>
      <c r="D41" s="17">
        <v>4800000</v>
      </c>
      <c r="E41" s="17">
        <v>3382090</v>
      </c>
      <c r="F41" s="89">
        <f t="shared" ref="F41" si="9">E41-D41</f>
        <v>-1417910</v>
      </c>
      <c r="G41" s="82">
        <f t="shared" si="8"/>
        <v>-0.29539791666666665</v>
      </c>
    </row>
    <row r="42" spans="1:7" ht="24" customHeight="1" x14ac:dyDescent="0.3">
      <c r="A42" s="79"/>
      <c r="B42" s="46"/>
      <c r="C42" s="182" t="s">
        <v>75</v>
      </c>
      <c r="D42" s="17">
        <v>2327650000</v>
      </c>
      <c r="E42" s="17">
        <v>2163088572</v>
      </c>
      <c r="F42" s="89">
        <f>E42-D42</f>
        <v>-164561428</v>
      </c>
      <c r="G42" s="82">
        <f t="shared" si="8"/>
        <v>-7.0698527699611199E-2</v>
      </c>
    </row>
    <row r="43" spans="1:7" ht="24" customHeight="1" x14ac:dyDescent="0.3">
      <c r="A43" s="79"/>
      <c r="B43" s="46"/>
      <c r="C43" s="136" t="s">
        <v>83</v>
      </c>
      <c r="D43" s="183">
        <v>136000000</v>
      </c>
      <c r="E43" s="17">
        <f t="shared" si="6"/>
        <v>136000000</v>
      </c>
      <c r="F43" s="89">
        <f t="shared" si="7"/>
        <v>0</v>
      </c>
      <c r="G43" s="82">
        <f t="shared" si="8"/>
        <v>0</v>
      </c>
    </row>
    <row r="44" spans="1:7" ht="24" customHeight="1" x14ac:dyDescent="0.3">
      <c r="A44" s="79"/>
      <c r="B44" s="76"/>
      <c r="C44" s="137" t="s">
        <v>71</v>
      </c>
      <c r="D44" s="44">
        <v>97270000</v>
      </c>
      <c r="E44" s="17">
        <v>97101200</v>
      </c>
      <c r="F44" s="89">
        <f t="shared" si="7"/>
        <v>-168800</v>
      </c>
      <c r="G44" s="82">
        <f t="shared" si="8"/>
        <v>-1.7353757581988281E-3</v>
      </c>
    </row>
    <row r="45" spans="1:7" ht="24" customHeight="1" x14ac:dyDescent="0.3">
      <c r="A45" s="79"/>
      <c r="B45" s="76"/>
      <c r="C45" s="115" t="s">
        <v>54</v>
      </c>
      <c r="D45" s="44">
        <v>14000000</v>
      </c>
      <c r="E45" s="17">
        <v>14000000</v>
      </c>
      <c r="F45" s="89">
        <f t="shared" si="7"/>
        <v>0</v>
      </c>
      <c r="G45" s="82">
        <f t="shared" si="8"/>
        <v>0</v>
      </c>
    </row>
    <row r="46" spans="1:7" ht="24" customHeight="1" x14ac:dyDescent="0.3">
      <c r="A46" s="79"/>
      <c r="B46" s="76"/>
      <c r="C46" s="115" t="s">
        <v>55</v>
      </c>
      <c r="D46" s="44">
        <v>29000000</v>
      </c>
      <c r="E46" s="17">
        <v>21230680</v>
      </c>
      <c r="F46" s="89">
        <f t="shared" si="7"/>
        <v>-7769320</v>
      </c>
      <c r="G46" s="82">
        <f t="shared" si="8"/>
        <v>-0.26790758620689653</v>
      </c>
    </row>
    <row r="47" spans="1:7" ht="24" customHeight="1" x14ac:dyDescent="0.3">
      <c r="A47" s="79"/>
      <c r="B47" s="76"/>
      <c r="C47" s="115" t="s">
        <v>56</v>
      </c>
      <c r="D47" s="44">
        <v>76000000</v>
      </c>
      <c r="E47" s="17">
        <v>0</v>
      </c>
      <c r="F47" s="89">
        <f t="shared" si="7"/>
        <v>-76000000</v>
      </c>
      <c r="G47" s="82">
        <f t="shared" si="8"/>
        <v>-1</v>
      </c>
    </row>
    <row r="48" spans="1:7" ht="24" customHeight="1" x14ac:dyDescent="0.3">
      <c r="A48" s="79"/>
      <c r="B48" s="76"/>
      <c r="C48" s="115" t="s">
        <v>58</v>
      </c>
      <c r="D48" s="44">
        <v>10000000</v>
      </c>
      <c r="E48" s="17">
        <v>10000000</v>
      </c>
      <c r="F48" s="89">
        <f t="shared" si="7"/>
        <v>0</v>
      </c>
      <c r="G48" s="82">
        <f t="shared" si="8"/>
        <v>0</v>
      </c>
    </row>
    <row r="49" spans="1:9" ht="24" customHeight="1" x14ac:dyDescent="0.3">
      <c r="A49" s="79"/>
      <c r="B49" s="76"/>
      <c r="C49" s="137" t="s">
        <v>84</v>
      </c>
      <c r="D49" s="184">
        <v>5000000</v>
      </c>
      <c r="E49" s="17">
        <v>5000000</v>
      </c>
      <c r="F49" s="89">
        <f t="shared" si="7"/>
        <v>0</v>
      </c>
      <c r="G49" s="82">
        <f t="shared" si="8"/>
        <v>0</v>
      </c>
    </row>
    <row r="50" spans="1:9" ht="24" customHeight="1" x14ac:dyDescent="0.3">
      <c r="A50" s="79"/>
      <c r="B50" s="76"/>
      <c r="C50" s="115" t="s">
        <v>85</v>
      </c>
      <c r="D50" s="44">
        <v>10000000</v>
      </c>
      <c r="E50" s="17">
        <v>10000000</v>
      </c>
      <c r="F50" s="89">
        <f t="shared" si="7"/>
        <v>0</v>
      </c>
      <c r="G50" s="82">
        <f t="shared" si="8"/>
        <v>0</v>
      </c>
    </row>
    <row r="51" spans="1:9" ht="24" customHeight="1" x14ac:dyDescent="0.3">
      <c r="A51" s="79"/>
      <c r="B51" s="76"/>
      <c r="C51" s="115" t="s">
        <v>86</v>
      </c>
      <c r="D51" s="44">
        <v>2500000</v>
      </c>
      <c r="E51" s="17">
        <v>2500000</v>
      </c>
      <c r="F51" s="89">
        <f t="shared" si="7"/>
        <v>0</v>
      </c>
      <c r="G51" s="82">
        <f t="shared" si="8"/>
        <v>0</v>
      </c>
    </row>
    <row r="52" spans="1:9" ht="24" customHeight="1" x14ac:dyDescent="0.3">
      <c r="A52" s="79"/>
      <c r="B52" s="76"/>
      <c r="C52" s="115" t="s">
        <v>87</v>
      </c>
      <c r="D52" s="44">
        <v>0</v>
      </c>
      <c r="E52" s="17">
        <v>0</v>
      </c>
      <c r="F52" s="89">
        <f t="shared" si="7"/>
        <v>0</v>
      </c>
      <c r="G52" s="82">
        <v>0</v>
      </c>
    </row>
    <row r="53" spans="1:9" ht="24" customHeight="1" x14ac:dyDescent="0.3">
      <c r="A53" s="79"/>
      <c r="B53" s="76"/>
      <c r="C53" s="115" t="s">
        <v>88</v>
      </c>
      <c r="D53" s="44">
        <v>0</v>
      </c>
      <c r="E53" s="17">
        <v>0</v>
      </c>
      <c r="F53" s="89">
        <v>0</v>
      </c>
      <c r="G53" s="82">
        <v>0</v>
      </c>
    </row>
    <row r="54" spans="1:9" ht="24" customHeight="1" x14ac:dyDescent="0.3">
      <c r="A54" s="79"/>
      <c r="B54" s="76"/>
      <c r="C54" s="115" t="s">
        <v>89</v>
      </c>
      <c r="D54" s="44">
        <v>46406000</v>
      </c>
      <c r="E54" s="17">
        <v>46385980</v>
      </c>
      <c r="F54" s="89">
        <f t="shared" si="7"/>
        <v>-20020</v>
      </c>
      <c r="G54" s="82">
        <f t="shared" si="8"/>
        <v>-4.3140973150023701E-4</v>
      </c>
    </row>
    <row r="55" spans="1:9" ht="24" customHeight="1" x14ac:dyDescent="0.3">
      <c r="A55" s="79"/>
      <c r="B55" s="76"/>
      <c r="C55" s="116" t="s">
        <v>64</v>
      </c>
      <c r="D55" s="44">
        <v>5000000</v>
      </c>
      <c r="E55" s="17">
        <f t="shared" ref="E55:E56" si="10">D55</f>
        <v>5000000</v>
      </c>
      <c r="F55" s="89">
        <f t="shared" si="7"/>
        <v>0</v>
      </c>
      <c r="G55" s="82">
        <f t="shared" si="8"/>
        <v>0</v>
      </c>
    </row>
    <row r="56" spans="1:9" ht="24" customHeight="1" x14ac:dyDescent="0.3">
      <c r="A56" s="79"/>
      <c r="B56" s="76"/>
      <c r="C56" s="116" t="s">
        <v>90</v>
      </c>
      <c r="D56" s="44">
        <v>18000000</v>
      </c>
      <c r="E56" s="17">
        <f t="shared" si="10"/>
        <v>18000000</v>
      </c>
      <c r="F56" s="89">
        <f t="shared" si="7"/>
        <v>0</v>
      </c>
      <c r="G56" s="82">
        <f t="shared" si="8"/>
        <v>0</v>
      </c>
    </row>
    <row r="57" spans="1:9" ht="27" customHeight="1" thickBot="1" x14ac:dyDescent="0.35">
      <c r="A57" s="80"/>
      <c r="B57" s="74"/>
      <c r="C57" s="138" t="s">
        <v>78</v>
      </c>
      <c r="D57" s="185">
        <v>3000000</v>
      </c>
      <c r="E57" s="185">
        <f>D57</f>
        <v>3000000</v>
      </c>
      <c r="F57" s="186">
        <f t="shared" si="7"/>
        <v>0</v>
      </c>
      <c r="G57" s="82">
        <f t="shared" si="8"/>
        <v>0</v>
      </c>
    </row>
    <row r="58" spans="1:9" ht="24" customHeight="1" thickBot="1" x14ac:dyDescent="0.35">
      <c r="A58" s="61" t="s">
        <v>42</v>
      </c>
      <c r="B58" s="62"/>
      <c r="C58" s="67"/>
      <c r="D58" s="63">
        <f>D60</f>
        <v>0</v>
      </c>
      <c r="E58" s="63">
        <f>E60</f>
        <v>0</v>
      </c>
      <c r="F58" s="88">
        <f t="shared" si="7"/>
        <v>0</v>
      </c>
      <c r="G58" s="64">
        <v>0</v>
      </c>
      <c r="H58" s="98"/>
      <c r="I58" s="98"/>
    </row>
    <row r="59" spans="1:9" ht="24" customHeight="1" thickBot="1" x14ac:dyDescent="0.35">
      <c r="A59" s="68"/>
      <c r="B59" s="83" t="s">
        <v>42</v>
      </c>
      <c r="C59" s="117"/>
      <c r="D59" s="41">
        <f>D60</f>
        <v>0</v>
      </c>
      <c r="E59" s="41">
        <f>E60</f>
        <v>0</v>
      </c>
      <c r="F59" s="86">
        <f t="shared" si="7"/>
        <v>0</v>
      </c>
      <c r="G59" s="82">
        <v>0</v>
      </c>
      <c r="H59" s="98"/>
      <c r="I59" s="98"/>
    </row>
    <row r="60" spans="1:9" ht="24" customHeight="1" thickBot="1" x14ac:dyDescent="0.35">
      <c r="A60" s="69"/>
      <c r="B60" s="84"/>
      <c r="C60" s="118" t="s">
        <v>57</v>
      </c>
      <c r="D60" s="96">
        <v>0</v>
      </c>
      <c r="E60" s="96">
        <v>0</v>
      </c>
      <c r="F60" s="97">
        <v>0</v>
      </c>
      <c r="G60" s="82">
        <v>0</v>
      </c>
    </row>
    <row r="61" spans="1:9" ht="24" customHeight="1" x14ac:dyDescent="0.3"/>
    <row r="62" spans="1:9" ht="24" customHeight="1" x14ac:dyDescent="0.3"/>
    <row r="63" spans="1:9" ht="24" customHeight="1" x14ac:dyDescent="0.3"/>
    <row r="64" spans="1:9" ht="24" customHeight="1" x14ac:dyDescent="0.3">
      <c r="B64" s="6"/>
    </row>
    <row r="65" spans="4:6" ht="24" customHeight="1" x14ac:dyDescent="0.3"/>
    <row r="66" spans="4:6" ht="24" customHeight="1" x14ac:dyDescent="0.3">
      <c r="D66" s="98"/>
    </row>
    <row r="67" spans="4:6" ht="24" customHeight="1" x14ac:dyDescent="0.3">
      <c r="D67" s="98"/>
    </row>
    <row r="68" spans="4:6" ht="24" customHeight="1" x14ac:dyDescent="0.3">
      <c r="D68" s="129"/>
    </row>
    <row r="69" spans="4:6" ht="24" customHeight="1" x14ac:dyDescent="0.3">
      <c r="F69" s="98"/>
    </row>
    <row r="70" spans="4:6" ht="24" customHeight="1" x14ac:dyDescent="0.3"/>
  </sheetData>
  <mergeCells count="10">
    <mergeCell ref="A1:G1"/>
    <mergeCell ref="F4:G4"/>
    <mergeCell ref="A6:C6"/>
    <mergeCell ref="A4:A5"/>
    <mergeCell ref="B4:B5"/>
    <mergeCell ref="C4:C5"/>
    <mergeCell ref="D4:D5"/>
    <mergeCell ref="E4:E5"/>
    <mergeCell ref="D2:G2"/>
    <mergeCell ref="A3:G3"/>
  </mergeCells>
  <phoneticPr fontId="4" type="noConversion"/>
  <printOptions horizontalCentered="1"/>
  <pageMargins left="0.7" right="0.7" top="0.75" bottom="0.75" header="0.3" footer="0.3"/>
  <pageSetup paperSize="9" scale="3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6"/>
  <sheetViews>
    <sheetView zoomScaleNormal="100" workbookViewId="0">
      <selection sqref="A1:G1"/>
    </sheetView>
  </sheetViews>
  <sheetFormatPr defaultColWidth="10" defaultRowHeight="13.5" x14ac:dyDescent="0.15"/>
  <cols>
    <col min="1" max="1" width="15.25" style="205" customWidth="1"/>
    <col min="2" max="2" width="9.25" style="207" customWidth="1"/>
    <col min="3" max="3" width="8.875" style="207" customWidth="1"/>
    <col min="4" max="4" width="17.625" style="208" customWidth="1"/>
    <col min="5" max="5" width="15.75" style="208" customWidth="1"/>
    <col min="6" max="6" width="13.625" style="208" customWidth="1"/>
    <col min="7" max="7" width="40.75" style="208" customWidth="1"/>
    <col min="8" max="12" width="10" style="204"/>
    <col min="13" max="13" width="15.625" style="204" bestFit="1" customWidth="1"/>
    <col min="14" max="256" width="10" style="204"/>
    <col min="257" max="257" width="21.625" style="204" customWidth="1"/>
    <col min="258" max="258" width="9.25" style="204" customWidth="1"/>
    <col min="259" max="259" width="6.25" style="204" customWidth="1"/>
    <col min="260" max="260" width="17.625" style="204" customWidth="1"/>
    <col min="261" max="261" width="15.75" style="204" customWidth="1"/>
    <col min="262" max="262" width="13.625" style="204" customWidth="1"/>
    <col min="263" max="263" width="7.625" style="204" customWidth="1"/>
    <col min="264" max="512" width="10" style="204"/>
    <col min="513" max="513" width="21.625" style="204" customWidth="1"/>
    <col min="514" max="514" width="9.25" style="204" customWidth="1"/>
    <col min="515" max="515" width="6.25" style="204" customWidth="1"/>
    <col min="516" max="516" width="17.625" style="204" customWidth="1"/>
    <col min="517" max="517" width="15.75" style="204" customWidth="1"/>
    <col min="518" max="518" width="13.625" style="204" customWidth="1"/>
    <col min="519" max="519" width="7.625" style="204" customWidth="1"/>
    <col min="520" max="768" width="10" style="204"/>
    <col min="769" max="769" width="21.625" style="204" customWidth="1"/>
    <col min="770" max="770" width="9.25" style="204" customWidth="1"/>
    <col min="771" max="771" width="6.25" style="204" customWidth="1"/>
    <col min="772" max="772" width="17.625" style="204" customWidth="1"/>
    <col min="773" max="773" width="15.75" style="204" customWidth="1"/>
    <col min="774" max="774" width="13.625" style="204" customWidth="1"/>
    <col min="775" max="775" width="7.625" style="204" customWidth="1"/>
    <col min="776" max="1024" width="10" style="204"/>
    <col min="1025" max="1025" width="21.625" style="204" customWidth="1"/>
    <col min="1026" max="1026" width="9.25" style="204" customWidth="1"/>
    <col min="1027" max="1027" width="6.25" style="204" customWidth="1"/>
    <col min="1028" max="1028" width="17.625" style="204" customWidth="1"/>
    <col min="1029" max="1029" width="15.75" style="204" customWidth="1"/>
    <col min="1030" max="1030" width="13.625" style="204" customWidth="1"/>
    <col min="1031" max="1031" width="7.625" style="204" customWidth="1"/>
    <col min="1032" max="1280" width="10" style="204"/>
    <col min="1281" max="1281" width="21.625" style="204" customWidth="1"/>
    <col min="1282" max="1282" width="9.25" style="204" customWidth="1"/>
    <col min="1283" max="1283" width="6.25" style="204" customWidth="1"/>
    <col min="1284" max="1284" width="17.625" style="204" customWidth="1"/>
    <col min="1285" max="1285" width="15.75" style="204" customWidth="1"/>
    <col min="1286" max="1286" width="13.625" style="204" customWidth="1"/>
    <col min="1287" max="1287" width="7.625" style="204" customWidth="1"/>
    <col min="1288" max="1536" width="10" style="204"/>
    <col min="1537" max="1537" width="21.625" style="204" customWidth="1"/>
    <col min="1538" max="1538" width="9.25" style="204" customWidth="1"/>
    <col min="1539" max="1539" width="6.25" style="204" customWidth="1"/>
    <col min="1540" max="1540" width="17.625" style="204" customWidth="1"/>
    <col min="1541" max="1541" width="15.75" style="204" customWidth="1"/>
    <col min="1542" max="1542" width="13.625" style="204" customWidth="1"/>
    <col min="1543" max="1543" width="7.625" style="204" customWidth="1"/>
    <col min="1544" max="1792" width="10" style="204"/>
    <col min="1793" max="1793" width="21.625" style="204" customWidth="1"/>
    <col min="1794" max="1794" width="9.25" style="204" customWidth="1"/>
    <col min="1795" max="1795" width="6.25" style="204" customWidth="1"/>
    <col min="1796" max="1796" width="17.625" style="204" customWidth="1"/>
    <col min="1797" max="1797" width="15.75" style="204" customWidth="1"/>
    <col min="1798" max="1798" width="13.625" style="204" customWidth="1"/>
    <col min="1799" max="1799" width="7.625" style="204" customWidth="1"/>
    <col min="1800" max="2048" width="10" style="204"/>
    <col min="2049" max="2049" width="21.625" style="204" customWidth="1"/>
    <col min="2050" max="2050" width="9.25" style="204" customWidth="1"/>
    <col min="2051" max="2051" width="6.25" style="204" customWidth="1"/>
    <col min="2052" max="2052" width="17.625" style="204" customWidth="1"/>
    <col min="2053" max="2053" width="15.75" style="204" customWidth="1"/>
    <col min="2054" max="2054" width="13.625" style="204" customWidth="1"/>
    <col min="2055" max="2055" width="7.625" style="204" customWidth="1"/>
    <col min="2056" max="2304" width="10" style="204"/>
    <col min="2305" max="2305" width="21.625" style="204" customWidth="1"/>
    <col min="2306" max="2306" width="9.25" style="204" customWidth="1"/>
    <col min="2307" max="2307" width="6.25" style="204" customWidth="1"/>
    <col min="2308" max="2308" width="17.625" style="204" customWidth="1"/>
    <col min="2309" max="2309" width="15.75" style="204" customWidth="1"/>
    <col min="2310" max="2310" width="13.625" style="204" customWidth="1"/>
    <col min="2311" max="2311" width="7.625" style="204" customWidth="1"/>
    <col min="2312" max="2560" width="10" style="204"/>
    <col min="2561" max="2561" width="21.625" style="204" customWidth="1"/>
    <col min="2562" max="2562" width="9.25" style="204" customWidth="1"/>
    <col min="2563" max="2563" width="6.25" style="204" customWidth="1"/>
    <col min="2564" max="2564" width="17.625" style="204" customWidth="1"/>
    <col min="2565" max="2565" width="15.75" style="204" customWidth="1"/>
    <col min="2566" max="2566" width="13.625" style="204" customWidth="1"/>
    <col min="2567" max="2567" width="7.625" style="204" customWidth="1"/>
    <col min="2568" max="2816" width="10" style="204"/>
    <col min="2817" max="2817" width="21.625" style="204" customWidth="1"/>
    <col min="2818" max="2818" width="9.25" style="204" customWidth="1"/>
    <col min="2819" max="2819" width="6.25" style="204" customWidth="1"/>
    <col min="2820" max="2820" width="17.625" style="204" customWidth="1"/>
    <col min="2821" max="2821" width="15.75" style="204" customWidth="1"/>
    <col min="2822" max="2822" width="13.625" style="204" customWidth="1"/>
    <col min="2823" max="2823" width="7.625" style="204" customWidth="1"/>
    <col min="2824" max="3072" width="10" style="204"/>
    <col min="3073" max="3073" width="21.625" style="204" customWidth="1"/>
    <col min="3074" max="3074" width="9.25" style="204" customWidth="1"/>
    <col min="3075" max="3075" width="6.25" style="204" customWidth="1"/>
    <col min="3076" max="3076" width="17.625" style="204" customWidth="1"/>
    <col min="3077" max="3077" width="15.75" style="204" customWidth="1"/>
    <col min="3078" max="3078" width="13.625" style="204" customWidth="1"/>
    <col min="3079" max="3079" width="7.625" style="204" customWidth="1"/>
    <col min="3080" max="3328" width="10" style="204"/>
    <col min="3329" max="3329" width="21.625" style="204" customWidth="1"/>
    <col min="3330" max="3330" width="9.25" style="204" customWidth="1"/>
    <col min="3331" max="3331" width="6.25" style="204" customWidth="1"/>
    <col min="3332" max="3332" width="17.625" style="204" customWidth="1"/>
    <col min="3333" max="3333" width="15.75" style="204" customWidth="1"/>
    <col min="3334" max="3334" width="13.625" style="204" customWidth="1"/>
    <col min="3335" max="3335" width="7.625" style="204" customWidth="1"/>
    <col min="3336" max="3584" width="10" style="204"/>
    <col min="3585" max="3585" width="21.625" style="204" customWidth="1"/>
    <col min="3586" max="3586" width="9.25" style="204" customWidth="1"/>
    <col min="3587" max="3587" width="6.25" style="204" customWidth="1"/>
    <col min="3588" max="3588" width="17.625" style="204" customWidth="1"/>
    <col min="3589" max="3589" width="15.75" style="204" customWidth="1"/>
    <col min="3590" max="3590" width="13.625" style="204" customWidth="1"/>
    <col min="3591" max="3591" width="7.625" style="204" customWidth="1"/>
    <col min="3592" max="3840" width="10" style="204"/>
    <col min="3841" max="3841" width="21.625" style="204" customWidth="1"/>
    <col min="3842" max="3842" width="9.25" style="204" customWidth="1"/>
    <col min="3843" max="3843" width="6.25" style="204" customWidth="1"/>
    <col min="3844" max="3844" width="17.625" style="204" customWidth="1"/>
    <col min="3845" max="3845" width="15.75" style="204" customWidth="1"/>
    <col min="3846" max="3846" width="13.625" style="204" customWidth="1"/>
    <col min="3847" max="3847" width="7.625" style="204" customWidth="1"/>
    <col min="3848" max="4096" width="10" style="204"/>
    <col min="4097" max="4097" width="21.625" style="204" customWidth="1"/>
    <col min="4098" max="4098" width="9.25" style="204" customWidth="1"/>
    <col min="4099" max="4099" width="6.25" style="204" customWidth="1"/>
    <col min="4100" max="4100" width="17.625" style="204" customWidth="1"/>
    <col min="4101" max="4101" width="15.75" style="204" customWidth="1"/>
    <col min="4102" max="4102" width="13.625" style="204" customWidth="1"/>
    <col min="4103" max="4103" width="7.625" style="204" customWidth="1"/>
    <col min="4104" max="4352" width="10" style="204"/>
    <col min="4353" max="4353" width="21.625" style="204" customWidth="1"/>
    <col min="4354" max="4354" width="9.25" style="204" customWidth="1"/>
    <col min="4355" max="4355" width="6.25" style="204" customWidth="1"/>
    <col min="4356" max="4356" width="17.625" style="204" customWidth="1"/>
    <col min="4357" max="4357" width="15.75" style="204" customWidth="1"/>
    <col min="4358" max="4358" width="13.625" style="204" customWidth="1"/>
    <col min="4359" max="4359" width="7.625" style="204" customWidth="1"/>
    <col min="4360" max="4608" width="10" style="204"/>
    <col min="4609" max="4609" width="21.625" style="204" customWidth="1"/>
    <col min="4610" max="4610" width="9.25" style="204" customWidth="1"/>
    <col min="4611" max="4611" width="6.25" style="204" customWidth="1"/>
    <col min="4612" max="4612" width="17.625" style="204" customWidth="1"/>
    <col min="4613" max="4613" width="15.75" style="204" customWidth="1"/>
    <col min="4614" max="4614" width="13.625" style="204" customWidth="1"/>
    <col min="4615" max="4615" width="7.625" style="204" customWidth="1"/>
    <col min="4616" max="4864" width="10" style="204"/>
    <col min="4865" max="4865" width="21.625" style="204" customWidth="1"/>
    <col min="4866" max="4866" width="9.25" style="204" customWidth="1"/>
    <col min="4867" max="4867" width="6.25" style="204" customWidth="1"/>
    <col min="4868" max="4868" width="17.625" style="204" customWidth="1"/>
    <col min="4869" max="4869" width="15.75" style="204" customWidth="1"/>
    <col min="4870" max="4870" width="13.625" style="204" customWidth="1"/>
    <col min="4871" max="4871" width="7.625" style="204" customWidth="1"/>
    <col min="4872" max="5120" width="10" style="204"/>
    <col min="5121" max="5121" width="21.625" style="204" customWidth="1"/>
    <col min="5122" max="5122" width="9.25" style="204" customWidth="1"/>
    <col min="5123" max="5123" width="6.25" style="204" customWidth="1"/>
    <col min="5124" max="5124" width="17.625" style="204" customWidth="1"/>
    <col min="5125" max="5125" width="15.75" style="204" customWidth="1"/>
    <col min="5126" max="5126" width="13.625" style="204" customWidth="1"/>
    <col min="5127" max="5127" width="7.625" style="204" customWidth="1"/>
    <col min="5128" max="5376" width="10" style="204"/>
    <col min="5377" max="5377" width="21.625" style="204" customWidth="1"/>
    <col min="5378" max="5378" width="9.25" style="204" customWidth="1"/>
    <col min="5379" max="5379" width="6.25" style="204" customWidth="1"/>
    <col min="5380" max="5380" width="17.625" style="204" customWidth="1"/>
    <col min="5381" max="5381" width="15.75" style="204" customWidth="1"/>
    <col min="5382" max="5382" width="13.625" style="204" customWidth="1"/>
    <col min="5383" max="5383" width="7.625" style="204" customWidth="1"/>
    <col min="5384" max="5632" width="10" style="204"/>
    <col min="5633" max="5633" width="21.625" style="204" customWidth="1"/>
    <col min="5634" max="5634" width="9.25" style="204" customWidth="1"/>
    <col min="5635" max="5635" width="6.25" style="204" customWidth="1"/>
    <col min="5636" max="5636" width="17.625" style="204" customWidth="1"/>
    <col min="5637" max="5637" width="15.75" style="204" customWidth="1"/>
    <col min="5638" max="5638" width="13.625" style="204" customWidth="1"/>
    <col min="5639" max="5639" width="7.625" style="204" customWidth="1"/>
    <col min="5640" max="5888" width="10" style="204"/>
    <col min="5889" max="5889" width="21.625" style="204" customWidth="1"/>
    <col min="5890" max="5890" width="9.25" style="204" customWidth="1"/>
    <col min="5891" max="5891" width="6.25" style="204" customWidth="1"/>
    <col min="5892" max="5892" width="17.625" style="204" customWidth="1"/>
    <col min="5893" max="5893" width="15.75" style="204" customWidth="1"/>
    <col min="5894" max="5894" width="13.625" style="204" customWidth="1"/>
    <col min="5895" max="5895" width="7.625" style="204" customWidth="1"/>
    <col min="5896" max="6144" width="10" style="204"/>
    <col min="6145" max="6145" width="21.625" style="204" customWidth="1"/>
    <col min="6146" max="6146" width="9.25" style="204" customWidth="1"/>
    <col min="6147" max="6147" width="6.25" style="204" customWidth="1"/>
    <col min="6148" max="6148" width="17.625" style="204" customWidth="1"/>
    <col min="6149" max="6149" width="15.75" style="204" customWidth="1"/>
    <col min="6150" max="6150" width="13.625" style="204" customWidth="1"/>
    <col min="6151" max="6151" width="7.625" style="204" customWidth="1"/>
    <col min="6152" max="6400" width="10" style="204"/>
    <col min="6401" max="6401" width="21.625" style="204" customWidth="1"/>
    <col min="6402" max="6402" width="9.25" style="204" customWidth="1"/>
    <col min="6403" max="6403" width="6.25" style="204" customWidth="1"/>
    <col min="6404" max="6404" width="17.625" style="204" customWidth="1"/>
    <col min="6405" max="6405" width="15.75" style="204" customWidth="1"/>
    <col min="6406" max="6406" width="13.625" style="204" customWidth="1"/>
    <col min="6407" max="6407" width="7.625" style="204" customWidth="1"/>
    <col min="6408" max="6656" width="10" style="204"/>
    <col min="6657" max="6657" width="21.625" style="204" customWidth="1"/>
    <col min="6658" max="6658" width="9.25" style="204" customWidth="1"/>
    <col min="6659" max="6659" width="6.25" style="204" customWidth="1"/>
    <col min="6660" max="6660" width="17.625" style="204" customWidth="1"/>
    <col min="6661" max="6661" width="15.75" style="204" customWidth="1"/>
    <col min="6662" max="6662" width="13.625" style="204" customWidth="1"/>
    <col min="6663" max="6663" width="7.625" style="204" customWidth="1"/>
    <col min="6664" max="6912" width="10" style="204"/>
    <col min="6913" max="6913" width="21.625" style="204" customWidth="1"/>
    <col min="6914" max="6914" width="9.25" style="204" customWidth="1"/>
    <col min="6915" max="6915" width="6.25" style="204" customWidth="1"/>
    <col min="6916" max="6916" width="17.625" style="204" customWidth="1"/>
    <col min="6917" max="6917" width="15.75" style="204" customWidth="1"/>
    <col min="6918" max="6918" width="13.625" style="204" customWidth="1"/>
    <col min="6919" max="6919" width="7.625" style="204" customWidth="1"/>
    <col min="6920" max="7168" width="10" style="204"/>
    <col min="7169" max="7169" width="21.625" style="204" customWidth="1"/>
    <col min="7170" max="7170" width="9.25" style="204" customWidth="1"/>
    <col min="7171" max="7171" width="6.25" style="204" customWidth="1"/>
    <col min="7172" max="7172" width="17.625" style="204" customWidth="1"/>
    <col min="7173" max="7173" width="15.75" style="204" customWidth="1"/>
    <col min="7174" max="7174" width="13.625" style="204" customWidth="1"/>
    <col min="7175" max="7175" width="7.625" style="204" customWidth="1"/>
    <col min="7176" max="7424" width="10" style="204"/>
    <col min="7425" max="7425" width="21.625" style="204" customWidth="1"/>
    <col min="7426" max="7426" width="9.25" style="204" customWidth="1"/>
    <col min="7427" max="7427" width="6.25" style="204" customWidth="1"/>
    <col min="7428" max="7428" width="17.625" style="204" customWidth="1"/>
    <col min="7429" max="7429" width="15.75" style="204" customWidth="1"/>
    <col min="7430" max="7430" width="13.625" style="204" customWidth="1"/>
    <col min="7431" max="7431" width="7.625" style="204" customWidth="1"/>
    <col min="7432" max="7680" width="10" style="204"/>
    <col min="7681" max="7681" width="21.625" style="204" customWidth="1"/>
    <col min="7682" max="7682" width="9.25" style="204" customWidth="1"/>
    <col min="7683" max="7683" width="6.25" style="204" customWidth="1"/>
    <col min="7684" max="7684" width="17.625" style="204" customWidth="1"/>
    <col min="7685" max="7685" width="15.75" style="204" customWidth="1"/>
    <col min="7686" max="7686" width="13.625" style="204" customWidth="1"/>
    <col min="7687" max="7687" width="7.625" style="204" customWidth="1"/>
    <col min="7688" max="7936" width="10" style="204"/>
    <col min="7937" max="7937" width="21.625" style="204" customWidth="1"/>
    <col min="7938" max="7938" width="9.25" style="204" customWidth="1"/>
    <col min="7939" max="7939" width="6.25" style="204" customWidth="1"/>
    <col min="7940" max="7940" width="17.625" style="204" customWidth="1"/>
    <col min="7941" max="7941" width="15.75" style="204" customWidth="1"/>
    <col min="7942" max="7942" width="13.625" style="204" customWidth="1"/>
    <col min="7943" max="7943" width="7.625" style="204" customWidth="1"/>
    <col min="7944" max="8192" width="10" style="204"/>
    <col min="8193" max="8193" width="21.625" style="204" customWidth="1"/>
    <col min="8194" max="8194" width="9.25" style="204" customWidth="1"/>
    <col min="8195" max="8195" width="6.25" style="204" customWidth="1"/>
    <col min="8196" max="8196" width="17.625" style="204" customWidth="1"/>
    <col min="8197" max="8197" width="15.75" style="204" customWidth="1"/>
    <col min="8198" max="8198" width="13.625" style="204" customWidth="1"/>
    <col min="8199" max="8199" width="7.625" style="204" customWidth="1"/>
    <col min="8200" max="8448" width="10" style="204"/>
    <col min="8449" max="8449" width="21.625" style="204" customWidth="1"/>
    <col min="8450" max="8450" width="9.25" style="204" customWidth="1"/>
    <col min="8451" max="8451" width="6.25" style="204" customWidth="1"/>
    <col min="8452" max="8452" width="17.625" style="204" customWidth="1"/>
    <col min="8453" max="8453" width="15.75" style="204" customWidth="1"/>
    <col min="8454" max="8454" width="13.625" style="204" customWidth="1"/>
    <col min="8455" max="8455" width="7.625" style="204" customWidth="1"/>
    <col min="8456" max="8704" width="10" style="204"/>
    <col min="8705" max="8705" width="21.625" style="204" customWidth="1"/>
    <col min="8706" max="8706" width="9.25" style="204" customWidth="1"/>
    <col min="8707" max="8707" width="6.25" style="204" customWidth="1"/>
    <col min="8708" max="8708" width="17.625" style="204" customWidth="1"/>
    <col min="8709" max="8709" width="15.75" style="204" customWidth="1"/>
    <col min="8710" max="8710" width="13.625" style="204" customWidth="1"/>
    <col min="8711" max="8711" width="7.625" style="204" customWidth="1"/>
    <col min="8712" max="8960" width="10" style="204"/>
    <col min="8961" max="8961" width="21.625" style="204" customWidth="1"/>
    <col min="8962" max="8962" width="9.25" style="204" customWidth="1"/>
    <col min="8963" max="8963" width="6.25" style="204" customWidth="1"/>
    <col min="8964" max="8964" width="17.625" style="204" customWidth="1"/>
    <col min="8965" max="8965" width="15.75" style="204" customWidth="1"/>
    <col min="8966" max="8966" width="13.625" style="204" customWidth="1"/>
    <col min="8967" max="8967" width="7.625" style="204" customWidth="1"/>
    <col min="8968" max="9216" width="10" style="204"/>
    <col min="9217" max="9217" width="21.625" style="204" customWidth="1"/>
    <col min="9218" max="9218" width="9.25" style="204" customWidth="1"/>
    <col min="9219" max="9219" width="6.25" style="204" customWidth="1"/>
    <col min="9220" max="9220" width="17.625" style="204" customWidth="1"/>
    <col min="9221" max="9221" width="15.75" style="204" customWidth="1"/>
    <col min="9222" max="9222" width="13.625" style="204" customWidth="1"/>
    <col min="9223" max="9223" width="7.625" style="204" customWidth="1"/>
    <col min="9224" max="9472" width="10" style="204"/>
    <col min="9473" max="9473" width="21.625" style="204" customWidth="1"/>
    <col min="9474" max="9474" width="9.25" style="204" customWidth="1"/>
    <col min="9475" max="9475" width="6.25" style="204" customWidth="1"/>
    <col min="9476" max="9476" width="17.625" style="204" customWidth="1"/>
    <col min="9477" max="9477" width="15.75" style="204" customWidth="1"/>
    <col min="9478" max="9478" width="13.625" style="204" customWidth="1"/>
    <col min="9479" max="9479" width="7.625" style="204" customWidth="1"/>
    <col min="9480" max="9728" width="10" style="204"/>
    <col min="9729" max="9729" width="21.625" style="204" customWidth="1"/>
    <col min="9730" max="9730" width="9.25" style="204" customWidth="1"/>
    <col min="9731" max="9731" width="6.25" style="204" customWidth="1"/>
    <col min="9732" max="9732" width="17.625" style="204" customWidth="1"/>
    <col min="9733" max="9733" width="15.75" style="204" customWidth="1"/>
    <col min="9734" max="9734" width="13.625" style="204" customWidth="1"/>
    <col min="9735" max="9735" width="7.625" style="204" customWidth="1"/>
    <col min="9736" max="9984" width="10" style="204"/>
    <col min="9985" max="9985" width="21.625" style="204" customWidth="1"/>
    <col min="9986" max="9986" width="9.25" style="204" customWidth="1"/>
    <col min="9987" max="9987" width="6.25" style="204" customWidth="1"/>
    <col min="9988" max="9988" width="17.625" style="204" customWidth="1"/>
    <col min="9989" max="9989" width="15.75" style="204" customWidth="1"/>
    <col min="9990" max="9990" width="13.625" style="204" customWidth="1"/>
    <col min="9991" max="9991" width="7.625" style="204" customWidth="1"/>
    <col min="9992" max="10240" width="10" style="204"/>
    <col min="10241" max="10241" width="21.625" style="204" customWidth="1"/>
    <col min="10242" max="10242" width="9.25" style="204" customWidth="1"/>
    <col min="10243" max="10243" width="6.25" style="204" customWidth="1"/>
    <col min="10244" max="10244" width="17.625" style="204" customWidth="1"/>
    <col min="10245" max="10245" width="15.75" style="204" customWidth="1"/>
    <col min="10246" max="10246" width="13.625" style="204" customWidth="1"/>
    <col min="10247" max="10247" width="7.625" style="204" customWidth="1"/>
    <col min="10248" max="10496" width="10" style="204"/>
    <col min="10497" max="10497" width="21.625" style="204" customWidth="1"/>
    <col min="10498" max="10498" width="9.25" style="204" customWidth="1"/>
    <col min="10499" max="10499" width="6.25" style="204" customWidth="1"/>
    <col min="10500" max="10500" width="17.625" style="204" customWidth="1"/>
    <col min="10501" max="10501" width="15.75" style="204" customWidth="1"/>
    <col min="10502" max="10502" width="13.625" style="204" customWidth="1"/>
    <col min="10503" max="10503" width="7.625" style="204" customWidth="1"/>
    <col min="10504" max="10752" width="10" style="204"/>
    <col min="10753" max="10753" width="21.625" style="204" customWidth="1"/>
    <col min="10754" max="10754" width="9.25" style="204" customWidth="1"/>
    <col min="10755" max="10755" width="6.25" style="204" customWidth="1"/>
    <col min="10756" max="10756" width="17.625" style="204" customWidth="1"/>
    <col min="10757" max="10757" width="15.75" style="204" customWidth="1"/>
    <col min="10758" max="10758" width="13.625" style="204" customWidth="1"/>
    <col min="10759" max="10759" width="7.625" style="204" customWidth="1"/>
    <col min="10760" max="11008" width="10" style="204"/>
    <col min="11009" max="11009" width="21.625" style="204" customWidth="1"/>
    <col min="11010" max="11010" width="9.25" style="204" customWidth="1"/>
    <col min="11011" max="11011" width="6.25" style="204" customWidth="1"/>
    <col min="11012" max="11012" width="17.625" style="204" customWidth="1"/>
    <col min="11013" max="11013" width="15.75" style="204" customWidth="1"/>
    <col min="11014" max="11014" width="13.625" style="204" customWidth="1"/>
    <col min="11015" max="11015" width="7.625" style="204" customWidth="1"/>
    <col min="11016" max="11264" width="10" style="204"/>
    <col min="11265" max="11265" width="21.625" style="204" customWidth="1"/>
    <col min="11266" max="11266" width="9.25" style="204" customWidth="1"/>
    <col min="11267" max="11267" width="6.25" style="204" customWidth="1"/>
    <col min="11268" max="11268" width="17.625" style="204" customWidth="1"/>
    <col min="11269" max="11269" width="15.75" style="204" customWidth="1"/>
    <col min="11270" max="11270" width="13.625" style="204" customWidth="1"/>
    <col min="11271" max="11271" width="7.625" style="204" customWidth="1"/>
    <col min="11272" max="11520" width="10" style="204"/>
    <col min="11521" max="11521" width="21.625" style="204" customWidth="1"/>
    <col min="11522" max="11522" width="9.25" style="204" customWidth="1"/>
    <col min="11523" max="11523" width="6.25" style="204" customWidth="1"/>
    <col min="11524" max="11524" width="17.625" style="204" customWidth="1"/>
    <col min="11525" max="11525" width="15.75" style="204" customWidth="1"/>
    <col min="11526" max="11526" width="13.625" style="204" customWidth="1"/>
    <col min="11527" max="11527" width="7.625" style="204" customWidth="1"/>
    <col min="11528" max="11776" width="10" style="204"/>
    <col min="11777" max="11777" width="21.625" style="204" customWidth="1"/>
    <col min="11778" max="11778" width="9.25" style="204" customWidth="1"/>
    <col min="11779" max="11779" width="6.25" style="204" customWidth="1"/>
    <col min="11780" max="11780" width="17.625" style="204" customWidth="1"/>
    <col min="11781" max="11781" width="15.75" style="204" customWidth="1"/>
    <col min="11782" max="11782" width="13.625" style="204" customWidth="1"/>
    <col min="11783" max="11783" width="7.625" style="204" customWidth="1"/>
    <col min="11784" max="12032" width="10" style="204"/>
    <col min="12033" max="12033" width="21.625" style="204" customWidth="1"/>
    <col min="12034" max="12034" width="9.25" style="204" customWidth="1"/>
    <col min="12035" max="12035" width="6.25" style="204" customWidth="1"/>
    <col min="12036" max="12036" width="17.625" style="204" customWidth="1"/>
    <col min="12037" max="12037" width="15.75" style="204" customWidth="1"/>
    <col min="12038" max="12038" width="13.625" style="204" customWidth="1"/>
    <col min="12039" max="12039" width="7.625" style="204" customWidth="1"/>
    <col min="12040" max="12288" width="10" style="204"/>
    <col min="12289" max="12289" width="21.625" style="204" customWidth="1"/>
    <col min="12290" max="12290" width="9.25" style="204" customWidth="1"/>
    <col min="12291" max="12291" width="6.25" style="204" customWidth="1"/>
    <col min="12292" max="12292" width="17.625" style="204" customWidth="1"/>
    <col min="12293" max="12293" width="15.75" style="204" customWidth="1"/>
    <col min="12294" max="12294" width="13.625" style="204" customWidth="1"/>
    <col min="12295" max="12295" width="7.625" style="204" customWidth="1"/>
    <col min="12296" max="12544" width="10" style="204"/>
    <col min="12545" max="12545" width="21.625" style="204" customWidth="1"/>
    <col min="12546" max="12546" width="9.25" style="204" customWidth="1"/>
    <col min="12547" max="12547" width="6.25" style="204" customWidth="1"/>
    <col min="12548" max="12548" width="17.625" style="204" customWidth="1"/>
    <col min="12549" max="12549" width="15.75" style="204" customWidth="1"/>
    <col min="12550" max="12550" width="13.625" style="204" customWidth="1"/>
    <col min="12551" max="12551" width="7.625" style="204" customWidth="1"/>
    <col min="12552" max="12800" width="10" style="204"/>
    <col min="12801" max="12801" width="21.625" style="204" customWidth="1"/>
    <col min="12802" max="12802" width="9.25" style="204" customWidth="1"/>
    <col min="12803" max="12803" width="6.25" style="204" customWidth="1"/>
    <col min="12804" max="12804" width="17.625" style="204" customWidth="1"/>
    <col min="12805" max="12805" width="15.75" style="204" customWidth="1"/>
    <col min="12806" max="12806" width="13.625" style="204" customWidth="1"/>
    <col min="12807" max="12807" width="7.625" style="204" customWidth="1"/>
    <col min="12808" max="13056" width="10" style="204"/>
    <col min="13057" max="13057" width="21.625" style="204" customWidth="1"/>
    <col min="13058" max="13058" width="9.25" style="204" customWidth="1"/>
    <col min="13059" max="13059" width="6.25" style="204" customWidth="1"/>
    <col min="13060" max="13060" width="17.625" style="204" customWidth="1"/>
    <col min="13061" max="13061" width="15.75" style="204" customWidth="1"/>
    <col min="13062" max="13062" width="13.625" style="204" customWidth="1"/>
    <col min="13063" max="13063" width="7.625" style="204" customWidth="1"/>
    <col min="13064" max="13312" width="10" style="204"/>
    <col min="13313" max="13313" width="21.625" style="204" customWidth="1"/>
    <col min="13314" max="13314" width="9.25" style="204" customWidth="1"/>
    <col min="13315" max="13315" width="6.25" style="204" customWidth="1"/>
    <col min="13316" max="13316" width="17.625" style="204" customWidth="1"/>
    <col min="13317" max="13317" width="15.75" style="204" customWidth="1"/>
    <col min="13318" max="13318" width="13.625" style="204" customWidth="1"/>
    <col min="13319" max="13319" width="7.625" style="204" customWidth="1"/>
    <col min="13320" max="13568" width="10" style="204"/>
    <col min="13569" max="13569" width="21.625" style="204" customWidth="1"/>
    <col min="13570" max="13570" width="9.25" style="204" customWidth="1"/>
    <col min="13571" max="13571" width="6.25" style="204" customWidth="1"/>
    <col min="13572" max="13572" width="17.625" style="204" customWidth="1"/>
    <col min="13573" max="13573" width="15.75" style="204" customWidth="1"/>
    <col min="13574" max="13574" width="13.625" style="204" customWidth="1"/>
    <col min="13575" max="13575" width="7.625" style="204" customWidth="1"/>
    <col min="13576" max="13824" width="10" style="204"/>
    <col min="13825" max="13825" width="21.625" style="204" customWidth="1"/>
    <col min="13826" max="13826" width="9.25" style="204" customWidth="1"/>
    <col min="13827" max="13827" width="6.25" style="204" customWidth="1"/>
    <col min="13828" max="13828" width="17.625" style="204" customWidth="1"/>
    <col min="13829" max="13829" width="15.75" style="204" customWidth="1"/>
    <col min="13830" max="13830" width="13.625" style="204" customWidth="1"/>
    <col min="13831" max="13831" width="7.625" style="204" customWidth="1"/>
    <col min="13832" max="14080" width="10" style="204"/>
    <col min="14081" max="14081" width="21.625" style="204" customWidth="1"/>
    <col min="14082" max="14082" width="9.25" style="204" customWidth="1"/>
    <col min="14083" max="14083" width="6.25" style="204" customWidth="1"/>
    <col min="14084" max="14084" width="17.625" style="204" customWidth="1"/>
    <col min="14085" max="14085" width="15.75" style="204" customWidth="1"/>
    <col min="14086" max="14086" width="13.625" style="204" customWidth="1"/>
    <col min="14087" max="14087" width="7.625" style="204" customWidth="1"/>
    <col min="14088" max="14336" width="10" style="204"/>
    <col min="14337" max="14337" width="21.625" style="204" customWidth="1"/>
    <col min="14338" max="14338" width="9.25" style="204" customWidth="1"/>
    <col min="14339" max="14339" width="6.25" style="204" customWidth="1"/>
    <col min="14340" max="14340" width="17.625" style="204" customWidth="1"/>
    <col min="14341" max="14341" width="15.75" style="204" customWidth="1"/>
    <col min="14342" max="14342" width="13.625" style="204" customWidth="1"/>
    <col min="14343" max="14343" width="7.625" style="204" customWidth="1"/>
    <col min="14344" max="14592" width="10" style="204"/>
    <col min="14593" max="14593" width="21.625" style="204" customWidth="1"/>
    <col min="14594" max="14594" width="9.25" style="204" customWidth="1"/>
    <col min="14595" max="14595" width="6.25" style="204" customWidth="1"/>
    <col min="14596" max="14596" width="17.625" style="204" customWidth="1"/>
    <col min="14597" max="14597" width="15.75" style="204" customWidth="1"/>
    <col min="14598" max="14598" width="13.625" style="204" customWidth="1"/>
    <col min="14599" max="14599" width="7.625" style="204" customWidth="1"/>
    <col min="14600" max="14848" width="10" style="204"/>
    <col min="14849" max="14849" width="21.625" style="204" customWidth="1"/>
    <col min="14850" max="14850" width="9.25" style="204" customWidth="1"/>
    <col min="14851" max="14851" width="6.25" style="204" customWidth="1"/>
    <col min="14852" max="14852" width="17.625" style="204" customWidth="1"/>
    <col min="14853" max="14853" width="15.75" style="204" customWidth="1"/>
    <col min="14854" max="14854" width="13.625" style="204" customWidth="1"/>
    <col min="14855" max="14855" width="7.625" style="204" customWidth="1"/>
    <col min="14856" max="15104" width="10" style="204"/>
    <col min="15105" max="15105" width="21.625" style="204" customWidth="1"/>
    <col min="15106" max="15106" width="9.25" style="204" customWidth="1"/>
    <col min="15107" max="15107" width="6.25" style="204" customWidth="1"/>
    <col min="15108" max="15108" width="17.625" style="204" customWidth="1"/>
    <col min="15109" max="15109" width="15.75" style="204" customWidth="1"/>
    <col min="15110" max="15110" width="13.625" style="204" customWidth="1"/>
    <col min="15111" max="15111" width="7.625" style="204" customWidth="1"/>
    <col min="15112" max="15360" width="10" style="204"/>
    <col min="15361" max="15361" width="21.625" style="204" customWidth="1"/>
    <col min="15362" max="15362" width="9.25" style="204" customWidth="1"/>
    <col min="15363" max="15363" width="6.25" style="204" customWidth="1"/>
    <col min="15364" max="15364" width="17.625" style="204" customWidth="1"/>
    <col min="15365" max="15365" width="15.75" style="204" customWidth="1"/>
    <col min="15366" max="15366" width="13.625" style="204" customWidth="1"/>
    <col min="15367" max="15367" width="7.625" style="204" customWidth="1"/>
    <col min="15368" max="15616" width="10" style="204"/>
    <col min="15617" max="15617" width="21.625" style="204" customWidth="1"/>
    <col min="15618" max="15618" width="9.25" style="204" customWidth="1"/>
    <col min="15619" max="15619" width="6.25" style="204" customWidth="1"/>
    <col min="15620" max="15620" width="17.625" style="204" customWidth="1"/>
    <col min="15621" max="15621" width="15.75" style="204" customWidth="1"/>
    <col min="15622" max="15622" width="13.625" style="204" customWidth="1"/>
    <col min="15623" max="15623" width="7.625" style="204" customWidth="1"/>
    <col min="15624" max="15872" width="10" style="204"/>
    <col min="15873" max="15873" width="21.625" style="204" customWidth="1"/>
    <col min="15874" max="15874" width="9.25" style="204" customWidth="1"/>
    <col min="15875" max="15875" width="6.25" style="204" customWidth="1"/>
    <col min="15876" max="15876" width="17.625" style="204" customWidth="1"/>
    <col min="15877" max="15877" width="15.75" style="204" customWidth="1"/>
    <col min="15878" max="15878" width="13.625" style="204" customWidth="1"/>
    <col min="15879" max="15879" width="7.625" style="204" customWidth="1"/>
    <col min="15880" max="16128" width="10" style="204"/>
    <col min="16129" max="16129" width="21.625" style="204" customWidth="1"/>
    <col min="16130" max="16130" width="9.25" style="204" customWidth="1"/>
    <col min="16131" max="16131" width="6.25" style="204" customWidth="1"/>
    <col min="16132" max="16132" width="17.625" style="204" customWidth="1"/>
    <col min="16133" max="16133" width="15.75" style="204" customWidth="1"/>
    <col min="16134" max="16134" width="13.625" style="204" customWidth="1"/>
    <col min="16135" max="16135" width="7.625" style="204" customWidth="1"/>
    <col min="16136" max="16384" width="10" style="204"/>
  </cols>
  <sheetData>
    <row r="1" spans="1:13" s="202" customFormat="1" ht="36.75" customHeight="1" x14ac:dyDescent="0.3">
      <c r="A1" s="262" t="s">
        <v>382</v>
      </c>
      <c r="B1" s="368" t="s">
        <v>381</v>
      </c>
      <c r="C1" s="368"/>
      <c r="D1" s="368"/>
      <c r="E1" s="368"/>
      <c r="F1" s="368"/>
      <c r="G1" s="368"/>
    </row>
    <row r="2" spans="1:13" s="202" customFormat="1" ht="18.75" customHeight="1" x14ac:dyDescent="0.3">
      <c r="A2" s="382" t="s">
        <v>73</v>
      </c>
      <c r="B2" s="382"/>
      <c r="C2" s="382"/>
      <c r="D2" s="382"/>
      <c r="E2" s="245"/>
      <c r="F2" s="370">
        <v>44196</v>
      </c>
      <c r="G2" s="371"/>
    </row>
    <row r="3" spans="1:13" s="202" customFormat="1" ht="18.75" customHeight="1" x14ac:dyDescent="0.3">
      <c r="A3" s="372" t="s">
        <v>103</v>
      </c>
      <c r="B3" s="374" t="s">
        <v>104</v>
      </c>
      <c r="C3" s="374" t="s">
        <v>105</v>
      </c>
      <c r="D3" s="377" t="s">
        <v>143</v>
      </c>
      <c r="E3" s="379" t="s">
        <v>106</v>
      </c>
      <c r="F3" s="381" t="s">
        <v>107</v>
      </c>
      <c r="G3" s="381" t="s">
        <v>108</v>
      </c>
    </row>
    <row r="4" spans="1:13" s="202" customFormat="1" ht="18.75" customHeight="1" x14ac:dyDescent="0.3">
      <c r="A4" s="373"/>
      <c r="B4" s="375"/>
      <c r="C4" s="376"/>
      <c r="D4" s="378"/>
      <c r="E4" s="380"/>
      <c r="F4" s="379"/>
      <c r="G4" s="379"/>
    </row>
    <row r="5" spans="1:13" s="202" customFormat="1" ht="18.75" customHeight="1" x14ac:dyDescent="0.3">
      <c r="A5" s="219" t="s">
        <v>146</v>
      </c>
      <c r="B5" s="220" t="s">
        <v>145</v>
      </c>
      <c r="C5" s="221" t="s">
        <v>144</v>
      </c>
      <c r="D5" s="224" t="s">
        <v>151</v>
      </c>
      <c r="E5" s="227">
        <v>107773</v>
      </c>
      <c r="F5" s="227">
        <v>55351443</v>
      </c>
      <c r="G5" s="225" t="s">
        <v>152</v>
      </c>
    </row>
    <row r="6" spans="1:13" s="202" customFormat="1" ht="18.75" customHeight="1" x14ac:dyDescent="0.3">
      <c r="A6" s="219" t="s">
        <v>146</v>
      </c>
      <c r="B6" s="220" t="s">
        <v>145</v>
      </c>
      <c r="C6" s="221" t="s">
        <v>144</v>
      </c>
      <c r="D6" s="224" t="s">
        <v>149</v>
      </c>
      <c r="E6" s="227">
        <v>9899</v>
      </c>
      <c r="F6" s="227">
        <v>10148</v>
      </c>
      <c r="G6" s="225" t="s">
        <v>150</v>
      </c>
    </row>
    <row r="7" spans="1:13" s="202" customFormat="1" ht="18.75" customHeight="1" x14ac:dyDescent="0.3">
      <c r="A7" s="219" t="s">
        <v>146</v>
      </c>
      <c r="B7" s="220" t="s">
        <v>145</v>
      </c>
      <c r="C7" s="221" t="s">
        <v>144</v>
      </c>
      <c r="D7" s="224" t="s">
        <v>153</v>
      </c>
      <c r="E7" s="227">
        <v>13369</v>
      </c>
      <c r="F7" s="227">
        <v>11693</v>
      </c>
      <c r="G7" s="225" t="s">
        <v>154</v>
      </c>
    </row>
    <row r="8" spans="1:13" s="202" customFormat="1" ht="18.75" customHeight="1" x14ac:dyDescent="0.3">
      <c r="A8" s="219" t="s">
        <v>146</v>
      </c>
      <c r="B8" s="220" t="s">
        <v>145</v>
      </c>
      <c r="C8" s="221" t="s">
        <v>144</v>
      </c>
      <c r="D8" s="224" t="s">
        <v>155</v>
      </c>
      <c r="E8" s="227">
        <v>74449</v>
      </c>
      <c r="F8" s="227">
        <v>22074143</v>
      </c>
      <c r="G8" s="225" t="s">
        <v>156</v>
      </c>
    </row>
    <row r="9" spans="1:13" s="202" customFormat="1" ht="18.75" customHeight="1" x14ac:dyDescent="0.3">
      <c r="A9" s="219" t="s">
        <v>146</v>
      </c>
      <c r="B9" s="220" t="s">
        <v>145</v>
      </c>
      <c r="C9" s="221" t="s">
        <v>144</v>
      </c>
      <c r="D9" s="224" t="s">
        <v>157</v>
      </c>
      <c r="E9" s="227">
        <v>12173</v>
      </c>
      <c r="F9" s="227">
        <v>11341</v>
      </c>
      <c r="G9" s="225" t="s">
        <v>158</v>
      </c>
    </row>
    <row r="10" spans="1:13" s="202" customFormat="1" ht="18.75" customHeight="1" x14ac:dyDescent="0.3">
      <c r="A10" s="219" t="s">
        <v>146</v>
      </c>
      <c r="B10" s="220" t="s">
        <v>145</v>
      </c>
      <c r="C10" s="221" t="s">
        <v>144</v>
      </c>
      <c r="D10" s="224" t="s">
        <v>159</v>
      </c>
      <c r="E10" s="227">
        <v>20941</v>
      </c>
      <c r="F10" s="227">
        <v>16270</v>
      </c>
      <c r="G10" s="225" t="s">
        <v>160</v>
      </c>
    </row>
    <row r="11" spans="1:13" s="202" customFormat="1" ht="18.75" customHeight="1" x14ac:dyDescent="0.3">
      <c r="A11" s="219" t="s">
        <v>146</v>
      </c>
      <c r="B11" s="220" t="s">
        <v>145</v>
      </c>
      <c r="C11" s="221" t="s">
        <v>144</v>
      </c>
      <c r="D11" s="224" t="s">
        <v>161</v>
      </c>
      <c r="E11" s="227">
        <v>12034</v>
      </c>
      <c r="F11" s="227">
        <v>9655</v>
      </c>
      <c r="G11" s="225" t="s">
        <v>162</v>
      </c>
    </row>
    <row r="12" spans="1:13" s="202" customFormat="1" ht="18.75" customHeight="1" x14ac:dyDescent="0.3">
      <c r="A12" s="219" t="s">
        <v>146</v>
      </c>
      <c r="B12" s="220" t="s">
        <v>145</v>
      </c>
      <c r="C12" s="221" t="s">
        <v>144</v>
      </c>
      <c r="D12" s="224" t="s">
        <v>163</v>
      </c>
      <c r="E12" s="227">
        <v>9030</v>
      </c>
      <c r="F12" s="227">
        <v>20518</v>
      </c>
      <c r="G12" s="225" t="s">
        <v>196</v>
      </c>
    </row>
    <row r="13" spans="1:13" s="202" customFormat="1" ht="18.75" customHeight="1" x14ac:dyDescent="0.3">
      <c r="A13" s="219" t="s">
        <v>146</v>
      </c>
      <c r="B13" s="220" t="s">
        <v>145</v>
      </c>
      <c r="C13" s="221" t="s">
        <v>144</v>
      </c>
      <c r="D13" s="224" t="s">
        <v>164</v>
      </c>
      <c r="E13" s="227">
        <v>33910</v>
      </c>
      <c r="F13" s="227">
        <v>39197</v>
      </c>
      <c r="G13" s="225" t="s">
        <v>165</v>
      </c>
    </row>
    <row r="14" spans="1:13" s="202" customFormat="1" ht="18.75" customHeight="1" x14ac:dyDescent="0.3">
      <c r="A14" s="219" t="s">
        <v>146</v>
      </c>
      <c r="B14" s="220" t="s">
        <v>145</v>
      </c>
      <c r="C14" s="221" t="s">
        <v>144</v>
      </c>
      <c r="D14" s="224" t="s">
        <v>166</v>
      </c>
      <c r="E14" s="227" t="s">
        <v>167</v>
      </c>
      <c r="F14" s="227">
        <v>1176</v>
      </c>
      <c r="G14" s="225" t="s">
        <v>168</v>
      </c>
    </row>
    <row r="15" spans="1:13" s="202" customFormat="1" ht="18.75" customHeight="1" x14ac:dyDescent="0.3">
      <c r="A15" s="219" t="s">
        <v>146</v>
      </c>
      <c r="B15" s="220" t="s">
        <v>145</v>
      </c>
      <c r="C15" s="221" t="s">
        <v>144</v>
      </c>
      <c r="D15" s="224" t="s">
        <v>169</v>
      </c>
      <c r="E15" s="227">
        <v>54931</v>
      </c>
      <c r="F15" s="227">
        <v>9188778</v>
      </c>
      <c r="G15" s="225" t="s">
        <v>170</v>
      </c>
    </row>
    <row r="16" spans="1:13" s="202" customFormat="1" ht="18.75" customHeight="1" x14ac:dyDescent="0.3">
      <c r="A16" s="219" t="s">
        <v>146</v>
      </c>
      <c r="B16" s="220" t="s">
        <v>145</v>
      </c>
      <c r="C16" s="221" t="s">
        <v>144</v>
      </c>
      <c r="D16" s="224" t="s">
        <v>171</v>
      </c>
      <c r="E16" s="227">
        <f>21405+803170</f>
        <v>824575</v>
      </c>
      <c r="F16" s="227">
        <v>181167</v>
      </c>
      <c r="G16" s="225" t="s">
        <v>172</v>
      </c>
      <c r="M16" s="228"/>
    </row>
    <row r="17" spans="1:13" s="202" customFormat="1" ht="18.75" customHeight="1" x14ac:dyDescent="0.3">
      <c r="A17" s="219" t="s">
        <v>146</v>
      </c>
      <c r="B17" s="220" t="s">
        <v>145</v>
      </c>
      <c r="C17" s="221" t="s">
        <v>144</v>
      </c>
      <c r="D17" s="224" t="s">
        <v>173</v>
      </c>
      <c r="E17" s="227">
        <v>4486</v>
      </c>
      <c r="F17" s="227">
        <v>4158</v>
      </c>
      <c r="G17" s="225" t="s">
        <v>174</v>
      </c>
      <c r="M17" s="228"/>
    </row>
    <row r="18" spans="1:13" s="202" customFormat="1" ht="18.75" customHeight="1" x14ac:dyDescent="0.3">
      <c r="A18" s="219" t="s">
        <v>146</v>
      </c>
      <c r="B18" s="220" t="s">
        <v>145</v>
      </c>
      <c r="C18" s="221" t="s">
        <v>144</v>
      </c>
      <c r="D18" s="224" t="s">
        <v>175</v>
      </c>
      <c r="E18" s="227">
        <v>9530</v>
      </c>
      <c r="F18" s="227">
        <v>7781891</v>
      </c>
      <c r="G18" s="225" t="s">
        <v>176</v>
      </c>
      <c r="M18" s="228"/>
    </row>
    <row r="19" spans="1:13" s="202" customFormat="1" ht="18.75" customHeight="1" x14ac:dyDescent="0.3">
      <c r="A19" s="219" t="s">
        <v>146</v>
      </c>
      <c r="B19" s="220" t="s">
        <v>145</v>
      </c>
      <c r="C19" s="221" t="s">
        <v>144</v>
      </c>
      <c r="D19" s="224" t="s">
        <v>177</v>
      </c>
      <c r="E19" s="227">
        <f>30142+570440</f>
        <v>600582</v>
      </c>
      <c r="F19" s="227">
        <v>76043264</v>
      </c>
      <c r="G19" s="225" t="s">
        <v>178</v>
      </c>
      <c r="M19" s="228"/>
    </row>
    <row r="20" spans="1:13" s="202" customFormat="1" ht="18.75" customHeight="1" x14ac:dyDescent="0.3">
      <c r="A20" s="219" t="s">
        <v>146</v>
      </c>
      <c r="B20" s="220" t="s">
        <v>145</v>
      </c>
      <c r="C20" s="221" t="s">
        <v>144</v>
      </c>
      <c r="D20" s="224" t="s">
        <v>179</v>
      </c>
      <c r="E20" s="227">
        <v>4891</v>
      </c>
      <c r="F20" s="227">
        <v>3802</v>
      </c>
      <c r="G20" s="225" t="s">
        <v>180</v>
      </c>
    </row>
    <row r="21" spans="1:13" s="202" customFormat="1" ht="18.75" customHeight="1" x14ac:dyDescent="0.3">
      <c r="A21" s="219" t="s">
        <v>146</v>
      </c>
      <c r="B21" s="220" t="s">
        <v>145</v>
      </c>
      <c r="C21" s="221" t="s">
        <v>144</v>
      </c>
      <c r="D21" s="222" t="s">
        <v>147</v>
      </c>
      <c r="E21" s="226">
        <v>2789</v>
      </c>
      <c r="F21" s="226">
        <v>2911</v>
      </c>
      <c r="G21" s="223" t="s">
        <v>148</v>
      </c>
    </row>
    <row r="22" spans="1:13" s="202" customFormat="1" ht="18.75" customHeight="1" x14ac:dyDescent="0.3">
      <c r="A22" s="219" t="s">
        <v>146</v>
      </c>
      <c r="B22" s="220" t="s">
        <v>145</v>
      </c>
      <c r="C22" s="221" t="s">
        <v>144</v>
      </c>
      <c r="D22" s="224" t="s">
        <v>181</v>
      </c>
      <c r="E22" s="227">
        <v>32280</v>
      </c>
      <c r="F22" s="227">
        <v>15371</v>
      </c>
      <c r="G22" s="225" t="s">
        <v>182</v>
      </c>
    </row>
    <row r="23" spans="1:13" s="202" customFormat="1" ht="18.75" customHeight="1" x14ac:dyDescent="0.3">
      <c r="A23" s="219" t="s">
        <v>146</v>
      </c>
      <c r="B23" s="220" t="s">
        <v>145</v>
      </c>
      <c r="C23" s="221" t="s">
        <v>144</v>
      </c>
      <c r="D23" s="224" t="s">
        <v>183</v>
      </c>
      <c r="E23" s="227">
        <v>6668</v>
      </c>
      <c r="F23" s="227">
        <v>6080</v>
      </c>
      <c r="G23" s="225" t="s">
        <v>184</v>
      </c>
    </row>
    <row r="24" spans="1:13" s="202" customFormat="1" ht="18.75" customHeight="1" x14ac:dyDescent="0.3">
      <c r="A24" s="219" t="s">
        <v>146</v>
      </c>
      <c r="B24" s="220" t="s">
        <v>145</v>
      </c>
      <c r="C24" s="221" t="s">
        <v>144</v>
      </c>
      <c r="D24" s="224" t="s">
        <v>185</v>
      </c>
      <c r="E24" s="227" t="s">
        <v>167</v>
      </c>
      <c r="F24" s="227">
        <v>4466</v>
      </c>
      <c r="G24" s="225" t="s">
        <v>186</v>
      </c>
    </row>
    <row r="25" spans="1:13" s="202" customFormat="1" ht="18.75" customHeight="1" x14ac:dyDescent="0.3">
      <c r="A25" s="219" t="s">
        <v>146</v>
      </c>
      <c r="B25" s="220" t="s">
        <v>145</v>
      </c>
      <c r="C25" s="221" t="s">
        <v>144</v>
      </c>
      <c r="D25" s="224" t="s">
        <v>187</v>
      </c>
      <c r="E25" s="227" t="s">
        <v>167</v>
      </c>
      <c r="F25" s="227">
        <v>8309</v>
      </c>
      <c r="G25" s="225" t="s">
        <v>188</v>
      </c>
    </row>
    <row r="26" spans="1:13" s="202" customFormat="1" ht="18.75" customHeight="1" x14ac:dyDescent="0.3">
      <c r="A26" s="219" t="s">
        <v>146</v>
      </c>
      <c r="B26" s="220" t="s">
        <v>145</v>
      </c>
      <c r="C26" s="221" t="s">
        <v>144</v>
      </c>
      <c r="D26" s="224" t="s">
        <v>189</v>
      </c>
      <c r="E26" s="227">
        <v>1193</v>
      </c>
      <c r="F26" s="227">
        <v>4737</v>
      </c>
      <c r="G26" s="225" t="s">
        <v>190</v>
      </c>
    </row>
    <row r="27" spans="1:13" s="202" customFormat="1" ht="18.75" customHeight="1" x14ac:dyDescent="0.3">
      <c r="A27" s="219" t="s">
        <v>146</v>
      </c>
      <c r="B27" s="220" t="s">
        <v>145</v>
      </c>
      <c r="C27" s="221" t="s">
        <v>144</v>
      </c>
      <c r="D27" s="224" t="s">
        <v>191</v>
      </c>
      <c r="E27" s="227">
        <v>27122</v>
      </c>
      <c r="F27" s="227">
        <v>44568</v>
      </c>
      <c r="G27" s="225" t="s">
        <v>192</v>
      </c>
    </row>
    <row r="28" spans="1:13" s="202" customFormat="1" ht="18.75" customHeight="1" x14ac:dyDescent="0.3">
      <c r="A28" s="219" t="s">
        <v>146</v>
      </c>
      <c r="B28" s="220" t="s">
        <v>145</v>
      </c>
      <c r="C28" s="221" t="s">
        <v>144</v>
      </c>
      <c r="D28" s="224" t="s">
        <v>193</v>
      </c>
      <c r="E28" s="227" t="s">
        <v>167</v>
      </c>
      <c r="F28" s="227">
        <v>3231</v>
      </c>
      <c r="G28" s="225" t="s">
        <v>194</v>
      </c>
    </row>
    <row r="29" spans="1:13" s="202" customFormat="1" ht="18.75" customHeight="1" x14ac:dyDescent="0.3">
      <c r="A29" s="219" t="s">
        <v>146</v>
      </c>
      <c r="B29" s="220" t="s">
        <v>145</v>
      </c>
      <c r="C29" s="221" t="s">
        <v>144</v>
      </c>
      <c r="D29" s="250" t="s">
        <v>374</v>
      </c>
      <c r="E29" s="256" t="s">
        <v>375</v>
      </c>
      <c r="F29" s="251">
        <v>6329786</v>
      </c>
      <c r="G29" s="252" t="s">
        <v>195</v>
      </c>
      <c r="H29" s="258"/>
    </row>
    <row r="30" spans="1:13" s="202" customFormat="1" ht="18.75" customHeight="1" x14ac:dyDescent="0.3">
      <c r="A30" s="219" t="s">
        <v>146</v>
      </c>
      <c r="B30" s="220" t="s">
        <v>145</v>
      </c>
      <c r="C30" s="221" t="s">
        <v>144</v>
      </c>
      <c r="D30" s="253" t="s">
        <v>376</v>
      </c>
      <c r="E30" s="257" t="s">
        <v>375</v>
      </c>
      <c r="F30" s="254">
        <v>1421553</v>
      </c>
      <c r="G30" s="255" t="s">
        <v>307</v>
      </c>
      <c r="M30" s="228"/>
    </row>
    <row r="31" spans="1:13" ht="25.5" customHeight="1" x14ac:dyDescent="0.15">
      <c r="A31" s="369" t="s">
        <v>377</v>
      </c>
      <c r="B31" s="369"/>
      <c r="C31" s="369"/>
      <c r="D31" s="369"/>
      <c r="E31" s="369"/>
      <c r="F31" s="203"/>
      <c r="G31" s="203"/>
      <c r="M31" s="260"/>
    </row>
    <row r="32" spans="1:13" x14ac:dyDescent="0.15">
      <c r="B32" s="206"/>
      <c r="C32" s="206"/>
      <c r="D32" s="203"/>
      <c r="E32" s="203"/>
      <c r="F32" s="203"/>
      <c r="G32" s="203"/>
      <c r="M32" s="260"/>
    </row>
    <row r="33" spans="2:13" x14ac:dyDescent="0.15">
      <c r="B33" s="206"/>
      <c r="C33" s="206"/>
      <c r="D33" s="203"/>
      <c r="E33" s="203"/>
      <c r="F33" s="203"/>
      <c r="G33" s="203"/>
      <c r="M33" s="260"/>
    </row>
    <row r="34" spans="2:13" x14ac:dyDescent="0.15">
      <c r="B34" s="206"/>
      <c r="C34" s="206"/>
      <c r="D34" s="203"/>
      <c r="E34" s="203"/>
      <c r="F34" s="203"/>
      <c r="G34" s="203"/>
      <c r="M34" s="260"/>
    </row>
    <row r="35" spans="2:13" x14ac:dyDescent="0.15">
      <c r="B35" s="206"/>
      <c r="C35" s="206"/>
      <c r="D35" s="203"/>
      <c r="E35" s="203"/>
      <c r="F35" s="259"/>
      <c r="G35" s="203"/>
      <c r="M35" s="260"/>
    </row>
    <row r="36" spans="2:13" x14ac:dyDescent="0.15">
      <c r="B36" s="206"/>
      <c r="C36" s="206"/>
      <c r="D36" s="203"/>
      <c r="E36" s="203"/>
      <c r="F36" s="203"/>
      <c r="G36" s="203"/>
    </row>
    <row r="37" spans="2:13" x14ac:dyDescent="0.15">
      <c r="B37" s="206"/>
      <c r="C37" s="206"/>
      <c r="D37" s="203"/>
      <c r="E37" s="203"/>
      <c r="F37" s="203"/>
      <c r="G37" s="203"/>
    </row>
    <row r="38" spans="2:13" x14ac:dyDescent="0.15">
      <c r="B38" s="206"/>
      <c r="C38" s="206"/>
      <c r="D38" s="203"/>
      <c r="E38" s="203"/>
      <c r="F38" s="203"/>
      <c r="G38" s="203"/>
    </row>
    <row r="39" spans="2:13" x14ac:dyDescent="0.15">
      <c r="B39" s="206"/>
      <c r="C39" s="206"/>
      <c r="D39" s="203"/>
      <c r="E39" s="203"/>
      <c r="F39" s="203"/>
      <c r="G39" s="203"/>
    </row>
    <row r="40" spans="2:13" x14ac:dyDescent="0.15">
      <c r="B40" s="206"/>
      <c r="C40" s="206"/>
      <c r="D40" s="203"/>
      <c r="E40" s="203"/>
      <c r="F40" s="203"/>
      <c r="G40" s="203"/>
    </row>
    <row r="41" spans="2:13" x14ac:dyDescent="0.15">
      <c r="B41" s="206"/>
      <c r="C41" s="206"/>
      <c r="D41" s="203"/>
      <c r="E41" s="203"/>
      <c r="F41" s="203"/>
      <c r="G41" s="203"/>
    </row>
    <row r="42" spans="2:13" x14ac:dyDescent="0.15">
      <c r="B42" s="206"/>
      <c r="C42" s="206"/>
      <c r="D42" s="203"/>
      <c r="E42" s="203"/>
      <c r="F42" s="203"/>
      <c r="G42" s="203"/>
    </row>
    <row r="43" spans="2:13" x14ac:dyDescent="0.15">
      <c r="B43" s="206"/>
      <c r="C43" s="206"/>
      <c r="D43" s="203"/>
      <c r="E43" s="203"/>
      <c r="F43" s="203"/>
      <c r="G43" s="203"/>
    </row>
    <row r="44" spans="2:13" x14ac:dyDescent="0.15">
      <c r="B44" s="206"/>
      <c r="C44" s="206"/>
      <c r="D44" s="203"/>
      <c r="E44" s="203"/>
      <c r="F44" s="203"/>
      <c r="G44" s="203"/>
    </row>
    <row r="45" spans="2:13" x14ac:dyDescent="0.15">
      <c r="B45" s="206"/>
      <c r="C45" s="206"/>
      <c r="D45" s="203"/>
      <c r="E45" s="203"/>
      <c r="F45" s="203"/>
      <c r="G45" s="203"/>
    </row>
    <row r="46" spans="2:13" x14ac:dyDescent="0.15">
      <c r="B46" s="206"/>
      <c r="C46" s="206"/>
      <c r="D46" s="203"/>
      <c r="E46" s="203"/>
      <c r="F46" s="203"/>
      <c r="G46" s="203"/>
    </row>
    <row r="47" spans="2:13" x14ac:dyDescent="0.15">
      <c r="B47" s="206"/>
      <c r="C47" s="206"/>
      <c r="D47" s="203"/>
      <c r="E47" s="203"/>
      <c r="F47" s="203"/>
      <c r="G47" s="203"/>
    </row>
    <row r="48" spans="2:13" x14ac:dyDescent="0.15">
      <c r="B48" s="206"/>
      <c r="C48" s="206"/>
      <c r="D48" s="203"/>
      <c r="E48" s="203"/>
      <c r="F48" s="203"/>
      <c r="G48" s="203"/>
    </row>
    <row r="49" spans="2:7" x14ac:dyDescent="0.15">
      <c r="B49" s="206"/>
      <c r="C49" s="206"/>
      <c r="D49" s="203"/>
      <c r="E49" s="203"/>
      <c r="F49" s="203"/>
      <c r="G49" s="203"/>
    </row>
    <row r="50" spans="2:7" x14ac:dyDescent="0.15">
      <c r="B50" s="206"/>
      <c r="C50" s="206"/>
      <c r="D50" s="203"/>
      <c r="E50" s="203"/>
      <c r="F50" s="203"/>
      <c r="G50" s="203"/>
    </row>
    <row r="51" spans="2:7" x14ac:dyDescent="0.15">
      <c r="B51" s="206"/>
      <c r="C51" s="206"/>
      <c r="D51" s="203"/>
      <c r="E51" s="203"/>
      <c r="F51" s="203"/>
      <c r="G51" s="203"/>
    </row>
    <row r="52" spans="2:7" x14ac:dyDescent="0.15">
      <c r="B52" s="206"/>
      <c r="C52" s="206"/>
      <c r="D52" s="203"/>
      <c r="E52" s="203"/>
      <c r="F52" s="203"/>
      <c r="G52" s="203"/>
    </row>
    <row r="53" spans="2:7" x14ac:dyDescent="0.15">
      <c r="B53" s="206"/>
      <c r="C53" s="206"/>
      <c r="D53" s="203"/>
      <c r="E53" s="203"/>
      <c r="F53" s="203"/>
      <c r="G53" s="203"/>
    </row>
    <row r="54" spans="2:7" x14ac:dyDescent="0.15">
      <c r="B54" s="206"/>
      <c r="C54" s="206"/>
      <c r="D54" s="203"/>
      <c r="E54" s="203"/>
      <c r="F54" s="203"/>
      <c r="G54" s="203"/>
    </row>
    <row r="55" spans="2:7" x14ac:dyDescent="0.15">
      <c r="B55" s="206"/>
      <c r="C55" s="206"/>
      <c r="D55" s="203"/>
      <c r="E55" s="203"/>
      <c r="F55" s="203"/>
      <c r="G55" s="203"/>
    </row>
    <row r="56" spans="2:7" x14ac:dyDescent="0.15">
      <c r="B56" s="206"/>
      <c r="C56" s="206"/>
      <c r="D56" s="203"/>
      <c r="E56" s="203"/>
      <c r="F56" s="203"/>
      <c r="G56" s="203"/>
    </row>
    <row r="57" spans="2:7" x14ac:dyDescent="0.15">
      <c r="B57" s="206"/>
      <c r="C57" s="206"/>
      <c r="D57" s="203"/>
      <c r="E57" s="203"/>
      <c r="F57" s="203"/>
      <c r="G57" s="203"/>
    </row>
    <row r="58" spans="2:7" x14ac:dyDescent="0.15">
      <c r="B58" s="206"/>
      <c r="C58" s="206"/>
      <c r="D58" s="203"/>
      <c r="E58" s="203"/>
      <c r="F58" s="203"/>
      <c r="G58" s="203"/>
    </row>
    <row r="59" spans="2:7" x14ac:dyDescent="0.15">
      <c r="B59" s="206"/>
      <c r="C59" s="206"/>
      <c r="D59" s="203"/>
      <c r="E59" s="203"/>
      <c r="F59" s="203"/>
      <c r="G59" s="203"/>
    </row>
    <row r="60" spans="2:7" x14ac:dyDescent="0.15">
      <c r="B60" s="206"/>
      <c r="C60" s="206"/>
      <c r="D60" s="203"/>
      <c r="E60" s="203"/>
      <c r="F60" s="203"/>
      <c r="G60" s="203"/>
    </row>
    <row r="61" spans="2:7" x14ac:dyDescent="0.15">
      <c r="B61" s="206"/>
      <c r="C61" s="206"/>
      <c r="D61" s="203"/>
      <c r="E61" s="203"/>
      <c r="F61" s="203"/>
      <c r="G61" s="203"/>
    </row>
    <row r="62" spans="2:7" x14ac:dyDescent="0.15">
      <c r="B62" s="206"/>
      <c r="C62" s="206"/>
      <c r="D62" s="203"/>
      <c r="E62" s="203"/>
      <c r="F62" s="203"/>
      <c r="G62" s="203"/>
    </row>
    <row r="63" spans="2:7" x14ac:dyDescent="0.15">
      <c r="B63" s="206"/>
      <c r="C63" s="206"/>
      <c r="D63" s="203"/>
      <c r="E63" s="203"/>
      <c r="F63" s="203"/>
      <c r="G63" s="203"/>
    </row>
    <row r="64" spans="2:7" x14ac:dyDescent="0.15">
      <c r="B64" s="206"/>
      <c r="C64" s="206"/>
      <c r="D64" s="203"/>
      <c r="E64" s="203"/>
      <c r="F64" s="203"/>
      <c r="G64" s="203"/>
    </row>
    <row r="65" spans="2:7" x14ac:dyDescent="0.15">
      <c r="B65" s="206"/>
      <c r="C65" s="206"/>
      <c r="D65" s="203"/>
      <c r="E65" s="203"/>
      <c r="F65" s="203"/>
      <c r="G65" s="203"/>
    </row>
    <row r="66" spans="2:7" x14ac:dyDescent="0.15">
      <c r="B66" s="206"/>
      <c r="C66" s="206"/>
      <c r="D66" s="203"/>
      <c r="E66" s="203"/>
      <c r="F66" s="203"/>
      <c r="G66" s="203"/>
    </row>
    <row r="67" spans="2:7" x14ac:dyDescent="0.15">
      <c r="B67" s="206"/>
      <c r="C67" s="206"/>
      <c r="D67" s="203"/>
      <c r="E67" s="203"/>
      <c r="F67" s="203"/>
      <c r="G67" s="203"/>
    </row>
    <row r="68" spans="2:7" x14ac:dyDescent="0.15">
      <c r="B68" s="206"/>
      <c r="C68" s="206"/>
      <c r="D68" s="203"/>
      <c r="E68" s="203"/>
      <c r="F68" s="203"/>
      <c r="G68" s="203"/>
    </row>
    <row r="69" spans="2:7" x14ac:dyDescent="0.15">
      <c r="B69" s="206"/>
      <c r="C69" s="206"/>
      <c r="D69" s="203"/>
      <c r="E69" s="203"/>
      <c r="F69" s="203"/>
      <c r="G69" s="203"/>
    </row>
    <row r="70" spans="2:7" x14ac:dyDescent="0.15">
      <c r="B70" s="206"/>
      <c r="C70" s="206"/>
      <c r="D70" s="203"/>
      <c r="E70" s="203"/>
      <c r="F70" s="203"/>
      <c r="G70" s="203"/>
    </row>
    <row r="71" spans="2:7" x14ac:dyDescent="0.15">
      <c r="B71" s="206"/>
      <c r="C71" s="206"/>
      <c r="D71" s="203"/>
      <c r="E71" s="203"/>
      <c r="F71" s="203"/>
      <c r="G71" s="203"/>
    </row>
    <row r="72" spans="2:7" x14ac:dyDescent="0.15">
      <c r="B72" s="206"/>
      <c r="C72" s="206"/>
      <c r="D72" s="203"/>
      <c r="E72" s="203"/>
      <c r="F72" s="203"/>
      <c r="G72" s="203"/>
    </row>
    <row r="73" spans="2:7" x14ac:dyDescent="0.15">
      <c r="B73" s="206"/>
      <c r="C73" s="206"/>
      <c r="D73" s="203"/>
      <c r="E73" s="203"/>
      <c r="F73" s="203"/>
      <c r="G73" s="203"/>
    </row>
    <row r="74" spans="2:7" x14ac:dyDescent="0.15">
      <c r="B74" s="206"/>
      <c r="C74" s="206"/>
      <c r="D74" s="203"/>
      <c r="E74" s="203"/>
      <c r="F74" s="203"/>
      <c r="G74" s="203"/>
    </row>
    <row r="75" spans="2:7" x14ac:dyDescent="0.15">
      <c r="B75" s="206"/>
      <c r="C75" s="206"/>
      <c r="D75" s="203"/>
      <c r="E75" s="203"/>
      <c r="F75" s="203"/>
      <c r="G75" s="203"/>
    </row>
    <row r="76" spans="2:7" x14ac:dyDescent="0.15">
      <c r="B76" s="206"/>
      <c r="C76" s="206"/>
      <c r="D76" s="203"/>
      <c r="E76" s="203"/>
      <c r="F76" s="203"/>
      <c r="G76" s="203"/>
    </row>
    <row r="77" spans="2:7" x14ac:dyDescent="0.15">
      <c r="B77" s="206"/>
      <c r="C77" s="206"/>
      <c r="D77" s="203"/>
      <c r="E77" s="203"/>
      <c r="F77" s="203"/>
      <c r="G77" s="203"/>
    </row>
    <row r="78" spans="2:7" x14ac:dyDescent="0.15">
      <c r="B78" s="206"/>
      <c r="C78" s="206"/>
      <c r="D78" s="203"/>
      <c r="E78" s="203"/>
      <c r="F78" s="203"/>
      <c r="G78" s="203"/>
    </row>
    <row r="79" spans="2:7" x14ac:dyDescent="0.15">
      <c r="B79" s="206"/>
      <c r="C79" s="206"/>
      <c r="D79" s="203"/>
      <c r="E79" s="203"/>
      <c r="F79" s="203"/>
      <c r="G79" s="203"/>
    </row>
    <row r="80" spans="2:7" x14ac:dyDescent="0.15">
      <c r="B80" s="206"/>
      <c r="C80" s="206"/>
      <c r="D80" s="203"/>
      <c r="E80" s="203"/>
      <c r="F80" s="203"/>
      <c r="G80" s="203"/>
    </row>
    <row r="81" spans="2:7" x14ac:dyDescent="0.15">
      <c r="B81" s="206"/>
      <c r="C81" s="206"/>
      <c r="D81" s="203"/>
      <c r="E81" s="203"/>
      <c r="F81" s="203"/>
      <c r="G81" s="203"/>
    </row>
    <row r="82" spans="2:7" x14ac:dyDescent="0.15">
      <c r="B82" s="206"/>
      <c r="C82" s="206"/>
      <c r="D82" s="203"/>
      <c r="E82" s="203"/>
      <c r="F82" s="203"/>
      <c r="G82" s="203"/>
    </row>
    <row r="83" spans="2:7" x14ac:dyDescent="0.15">
      <c r="B83" s="206"/>
      <c r="C83" s="206"/>
      <c r="D83" s="203"/>
      <c r="E83" s="203"/>
      <c r="F83" s="203"/>
      <c r="G83" s="203"/>
    </row>
    <row r="84" spans="2:7" x14ac:dyDescent="0.15">
      <c r="B84" s="206"/>
      <c r="C84" s="206"/>
      <c r="D84" s="203"/>
      <c r="E84" s="203"/>
      <c r="F84" s="203"/>
      <c r="G84" s="203"/>
    </row>
    <row r="85" spans="2:7" x14ac:dyDescent="0.15">
      <c r="B85" s="206"/>
      <c r="C85" s="206"/>
      <c r="D85" s="203"/>
      <c r="E85" s="203"/>
      <c r="F85" s="203"/>
      <c r="G85" s="203"/>
    </row>
    <row r="86" spans="2:7" x14ac:dyDescent="0.15">
      <c r="B86" s="206"/>
      <c r="C86" s="206"/>
      <c r="D86" s="203"/>
      <c r="E86" s="203"/>
      <c r="F86" s="203"/>
      <c r="G86" s="203"/>
    </row>
    <row r="87" spans="2:7" x14ac:dyDescent="0.15">
      <c r="B87" s="206"/>
      <c r="C87" s="206"/>
      <c r="D87" s="203"/>
      <c r="E87" s="203"/>
      <c r="F87" s="203"/>
      <c r="G87" s="203"/>
    </row>
    <row r="88" spans="2:7" x14ac:dyDescent="0.15">
      <c r="B88" s="206"/>
      <c r="C88" s="206"/>
      <c r="D88" s="203"/>
      <c r="E88" s="203"/>
      <c r="F88" s="203"/>
      <c r="G88" s="203"/>
    </row>
    <row r="89" spans="2:7" x14ac:dyDescent="0.15">
      <c r="B89" s="206"/>
      <c r="C89" s="206"/>
      <c r="D89" s="203"/>
      <c r="E89" s="203"/>
      <c r="F89" s="203"/>
      <c r="G89" s="203"/>
    </row>
    <row r="90" spans="2:7" x14ac:dyDescent="0.15">
      <c r="B90" s="206"/>
      <c r="C90" s="206"/>
      <c r="D90" s="203"/>
      <c r="E90" s="203"/>
      <c r="F90" s="203"/>
      <c r="G90" s="203"/>
    </row>
    <row r="91" spans="2:7" x14ac:dyDescent="0.15">
      <c r="B91" s="206"/>
      <c r="C91" s="206"/>
      <c r="D91" s="203"/>
      <c r="E91" s="203"/>
      <c r="F91" s="203"/>
      <c r="G91" s="203"/>
    </row>
    <row r="92" spans="2:7" x14ac:dyDescent="0.15">
      <c r="B92" s="206"/>
      <c r="C92" s="206"/>
      <c r="D92" s="203"/>
      <c r="E92" s="203"/>
      <c r="F92" s="203"/>
      <c r="G92" s="203"/>
    </row>
    <row r="93" spans="2:7" x14ac:dyDescent="0.15">
      <c r="B93" s="206"/>
      <c r="C93" s="206"/>
      <c r="D93" s="203"/>
      <c r="E93" s="203"/>
      <c r="F93" s="203"/>
      <c r="G93" s="203"/>
    </row>
    <row r="94" spans="2:7" x14ac:dyDescent="0.15">
      <c r="B94" s="206"/>
      <c r="C94" s="206"/>
      <c r="D94" s="203"/>
      <c r="E94" s="203"/>
      <c r="F94" s="203"/>
      <c r="G94" s="203"/>
    </row>
    <row r="95" spans="2:7" x14ac:dyDescent="0.15">
      <c r="B95" s="206"/>
      <c r="C95" s="206"/>
      <c r="D95" s="203"/>
      <c r="E95" s="203"/>
      <c r="F95" s="203"/>
      <c r="G95" s="203"/>
    </row>
    <row r="96" spans="2:7" x14ac:dyDescent="0.15">
      <c r="B96" s="206"/>
      <c r="C96" s="206"/>
      <c r="D96" s="203"/>
      <c r="E96" s="203"/>
      <c r="F96" s="203"/>
      <c r="G96" s="203"/>
    </row>
    <row r="97" spans="2:7" x14ac:dyDescent="0.15">
      <c r="B97" s="206"/>
      <c r="C97" s="206"/>
      <c r="D97" s="203"/>
      <c r="E97" s="203"/>
      <c r="F97" s="203"/>
      <c r="G97" s="203"/>
    </row>
    <row r="98" spans="2:7" x14ac:dyDescent="0.15">
      <c r="B98" s="206"/>
      <c r="C98" s="206"/>
      <c r="D98" s="203"/>
      <c r="E98" s="203"/>
      <c r="F98" s="203"/>
      <c r="G98" s="203"/>
    </row>
    <row r="99" spans="2:7" x14ac:dyDescent="0.15">
      <c r="B99" s="206"/>
      <c r="C99" s="206"/>
      <c r="D99" s="203"/>
      <c r="E99" s="203"/>
      <c r="F99" s="203"/>
      <c r="G99" s="203"/>
    </row>
    <row r="100" spans="2:7" x14ac:dyDescent="0.15">
      <c r="B100" s="206"/>
      <c r="C100" s="206"/>
      <c r="D100" s="203"/>
      <c r="E100" s="203"/>
      <c r="F100" s="203"/>
      <c r="G100" s="203"/>
    </row>
    <row r="101" spans="2:7" x14ac:dyDescent="0.15">
      <c r="B101" s="206"/>
      <c r="C101" s="206"/>
      <c r="D101" s="203"/>
      <c r="E101" s="203"/>
      <c r="F101" s="203"/>
      <c r="G101" s="203"/>
    </row>
    <row r="102" spans="2:7" x14ac:dyDescent="0.15">
      <c r="B102" s="206"/>
      <c r="C102" s="206"/>
      <c r="D102" s="203"/>
      <c r="E102" s="203"/>
      <c r="F102" s="203"/>
      <c r="G102" s="203"/>
    </row>
    <row r="103" spans="2:7" x14ac:dyDescent="0.15">
      <c r="B103" s="206"/>
      <c r="C103" s="206"/>
      <c r="D103" s="203"/>
      <c r="E103" s="203"/>
      <c r="F103" s="203"/>
      <c r="G103" s="203"/>
    </row>
    <row r="104" spans="2:7" x14ac:dyDescent="0.15">
      <c r="B104" s="206"/>
      <c r="C104" s="206"/>
      <c r="D104" s="203"/>
      <c r="E104" s="203"/>
      <c r="F104" s="203"/>
      <c r="G104" s="203"/>
    </row>
    <row r="105" spans="2:7" x14ac:dyDescent="0.15">
      <c r="B105" s="206"/>
      <c r="C105" s="206"/>
      <c r="D105" s="203"/>
      <c r="E105" s="203"/>
      <c r="F105" s="203"/>
      <c r="G105" s="203"/>
    </row>
    <row r="106" spans="2:7" x14ac:dyDescent="0.15">
      <c r="B106" s="206"/>
      <c r="C106" s="206"/>
      <c r="D106" s="203"/>
      <c r="E106" s="203"/>
      <c r="F106" s="203"/>
      <c r="G106" s="203"/>
    </row>
    <row r="107" spans="2:7" x14ac:dyDescent="0.15">
      <c r="B107" s="206"/>
      <c r="C107" s="206"/>
      <c r="D107" s="203"/>
      <c r="E107" s="203"/>
      <c r="F107" s="203"/>
      <c r="G107" s="203"/>
    </row>
    <row r="108" spans="2:7" x14ac:dyDescent="0.15">
      <c r="B108" s="206"/>
      <c r="C108" s="206"/>
      <c r="D108" s="203"/>
      <c r="E108" s="203"/>
      <c r="F108" s="203"/>
      <c r="G108" s="203"/>
    </row>
    <row r="109" spans="2:7" x14ac:dyDescent="0.15">
      <c r="B109" s="206"/>
      <c r="C109" s="206"/>
      <c r="D109" s="203"/>
      <c r="E109" s="203"/>
      <c r="F109" s="203"/>
      <c r="G109" s="203"/>
    </row>
    <row r="110" spans="2:7" x14ac:dyDescent="0.15">
      <c r="B110" s="206"/>
      <c r="C110" s="206"/>
      <c r="D110" s="203"/>
      <c r="E110" s="203"/>
      <c r="F110" s="203"/>
      <c r="G110" s="203"/>
    </row>
    <row r="111" spans="2:7" x14ac:dyDescent="0.15">
      <c r="B111" s="206"/>
      <c r="C111" s="206"/>
      <c r="D111" s="203"/>
      <c r="E111" s="203"/>
      <c r="F111" s="203"/>
      <c r="G111" s="203"/>
    </row>
    <row r="112" spans="2:7" x14ac:dyDescent="0.15">
      <c r="B112" s="206"/>
      <c r="C112" s="206"/>
      <c r="D112" s="203"/>
      <c r="E112" s="203"/>
      <c r="F112" s="203"/>
      <c r="G112" s="203"/>
    </row>
    <row r="113" spans="2:7" x14ac:dyDescent="0.15">
      <c r="B113" s="206"/>
      <c r="C113" s="206"/>
      <c r="D113" s="203"/>
      <c r="E113" s="203"/>
      <c r="F113" s="203"/>
      <c r="G113" s="203"/>
    </row>
    <row r="114" spans="2:7" x14ac:dyDescent="0.15">
      <c r="B114" s="206"/>
      <c r="C114" s="206"/>
      <c r="D114" s="203"/>
      <c r="E114" s="203"/>
      <c r="F114" s="203"/>
      <c r="G114" s="203"/>
    </row>
    <row r="115" spans="2:7" x14ac:dyDescent="0.15">
      <c r="B115" s="206"/>
      <c r="C115" s="206"/>
      <c r="D115" s="203"/>
      <c r="E115" s="203"/>
      <c r="F115" s="203"/>
      <c r="G115" s="203"/>
    </row>
    <row r="116" spans="2:7" x14ac:dyDescent="0.15">
      <c r="B116" s="206"/>
      <c r="C116" s="206"/>
      <c r="D116" s="203"/>
      <c r="E116" s="203"/>
      <c r="F116" s="203"/>
      <c r="G116" s="203"/>
    </row>
    <row r="117" spans="2:7" x14ac:dyDescent="0.15">
      <c r="B117" s="206"/>
      <c r="C117" s="206"/>
      <c r="D117" s="203"/>
      <c r="E117" s="203"/>
      <c r="F117" s="203"/>
      <c r="G117" s="203"/>
    </row>
    <row r="118" spans="2:7" x14ac:dyDescent="0.15">
      <c r="B118" s="206"/>
      <c r="C118" s="206"/>
      <c r="D118" s="203"/>
      <c r="E118" s="203"/>
      <c r="F118" s="203"/>
      <c r="G118" s="203"/>
    </row>
    <row r="119" spans="2:7" x14ac:dyDescent="0.15">
      <c r="B119" s="206"/>
      <c r="C119" s="206"/>
      <c r="D119" s="203"/>
      <c r="E119" s="203"/>
      <c r="F119" s="203"/>
      <c r="G119" s="203"/>
    </row>
    <row r="120" spans="2:7" x14ac:dyDescent="0.15">
      <c r="B120" s="206"/>
      <c r="C120" s="206"/>
      <c r="D120" s="203"/>
      <c r="E120" s="203"/>
      <c r="F120" s="203"/>
      <c r="G120" s="203"/>
    </row>
    <row r="121" spans="2:7" x14ac:dyDescent="0.15">
      <c r="B121" s="206"/>
      <c r="C121" s="206"/>
      <c r="D121" s="203"/>
      <c r="E121" s="203"/>
      <c r="F121" s="203"/>
      <c r="G121" s="203"/>
    </row>
    <row r="122" spans="2:7" x14ac:dyDescent="0.15">
      <c r="B122" s="206"/>
      <c r="C122" s="206"/>
      <c r="D122" s="203"/>
      <c r="E122" s="203"/>
      <c r="F122" s="203"/>
      <c r="G122" s="203"/>
    </row>
    <row r="123" spans="2:7" x14ac:dyDescent="0.15">
      <c r="B123" s="206"/>
      <c r="C123" s="206"/>
      <c r="D123" s="203"/>
      <c r="E123" s="203"/>
      <c r="F123" s="203"/>
      <c r="G123" s="203"/>
    </row>
    <row r="124" spans="2:7" x14ac:dyDescent="0.15">
      <c r="B124" s="206"/>
      <c r="C124" s="206"/>
      <c r="D124" s="203"/>
      <c r="E124" s="203"/>
      <c r="F124" s="203"/>
      <c r="G124" s="203"/>
    </row>
    <row r="125" spans="2:7" x14ac:dyDescent="0.15">
      <c r="B125" s="206"/>
      <c r="C125" s="206"/>
      <c r="D125" s="203"/>
      <c r="E125" s="203"/>
      <c r="F125" s="203"/>
      <c r="G125" s="203"/>
    </row>
    <row r="126" spans="2:7" x14ac:dyDescent="0.15">
      <c r="B126" s="206"/>
      <c r="C126" s="206"/>
      <c r="D126" s="203"/>
      <c r="E126" s="203"/>
      <c r="F126" s="203"/>
      <c r="G126" s="203"/>
    </row>
    <row r="127" spans="2:7" x14ac:dyDescent="0.15">
      <c r="B127" s="206"/>
      <c r="C127" s="206"/>
      <c r="D127" s="203"/>
      <c r="E127" s="203"/>
      <c r="F127" s="203"/>
      <c r="G127" s="203"/>
    </row>
    <row r="128" spans="2:7" x14ac:dyDescent="0.15">
      <c r="B128" s="206"/>
      <c r="C128" s="206"/>
      <c r="D128" s="203"/>
      <c r="E128" s="203"/>
      <c r="F128" s="203"/>
      <c r="G128" s="203"/>
    </row>
    <row r="129" spans="2:7" x14ac:dyDescent="0.15">
      <c r="B129" s="206"/>
      <c r="C129" s="206"/>
      <c r="D129" s="203"/>
      <c r="E129" s="203"/>
      <c r="F129" s="203"/>
      <c r="G129" s="203"/>
    </row>
    <row r="130" spans="2:7" x14ac:dyDescent="0.15">
      <c r="B130" s="206"/>
      <c r="C130" s="206"/>
      <c r="D130" s="203"/>
      <c r="E130" s="203"/>
      <c r="F130" s="203"/>
      <c r="G130" s="203"/>
    </row>
    <row r="131" spans="2:7" x14ac:dyDescent="0.15">
      <c r="B131" s="206"/>
      <c r="C131" s="206"/>
      <c r="D131" s="203"/>
      <c r="E131" s="203"/>
      <c r="F131" s="203"/>
      <c r="G131" s="203"/>
    </row>
    <row r="132" spans="2:7" x14ac:dyDescent="0.15">
      <c r="B132" s="206"/>
      <c r="C132" s="206"/>
      <c r="D132" s="203"/>
      <c r="E132" s="203"/>
      <c r="F132" s="203"/>
      <c r="G132" s="203"/>
    </row>
    <row r="133" spans="2:7" x14ac:dyDescent="0.15">
      <c r="B133" s="206"/>
      <c r="C133" s="206"/>
      <c r="D133" s="203"/>
      <c r="E133" s="203"/>
      <c r="F133" s="203"/>
      <c r="G133" s="203"/>
    </row>
    <row r="134" spans="2:7" x14ac:dyDescent="0.15">
      <c r="B134" s="206"/>
      <c r="C134" s="206"/>
      <c r="D134" s="203"/>
      <c r="E134" s="203"/>
      <c r="F134" s="203"/>
      <c r="G134" s="203"/>
    </row>
    <row r="135" spans="2:7" x14ac:dyDescent="0.15">
      <c r="B135" s="206"/>
      <c r="C135" s="206"/>
      <c r="D135" s="203"/>
      <c r="E135" s="203"/>
      <c r="F135" s="203"/>
      <c r="G135" s="203"/>
    </row>
    <row r="136" spans="2:7" x14ac:dyDescent="0.15">
      <c r="B136" s="206"/>
      <c r="C136" s="206"/>
      <c r="D136" s="203"/>
      <c r="E136" s="203"/>
      <c r="F136" s="203"/>
      <c r="G136" s="203"/>
    </row>
    <row r="137" spans="2:7" x14ac:dyDescent="0.15">
      <c r="B137" s="206"/>
      <c r="C137" s="206"/>
      <c r="D137" s="203"/>
      <c r="E137" s="203"/>
      <c r="F137" s="203"/>
      <c r="G137" s="203"/>
    </row>
    <row r="138" spans="2:7" x14ac:dyDescent="0.15">
      <c r="B138" s="206"/>
      <c r="C138" s="206"/>
      <c r="D138" s="203"/>
      <c r="E138" s="203"/>
      <c r="F138" s="203"/>
      <c r="G138" s="203"/>
    </row>
    <row r="139" spans="2:7" x14ac:dyDescent="0.15">
      <c r="B139" s="206"/>
      <c r="C139" s="206"/>
      <c r="D139" s="203"/>
      <c r="E139" s="203"/>
      <c r="F139" s="203"/>
      <c r="G139" s="203"/>
    </row>
    <row r="140" spans="2:7" x14ac:dyDescent="0.15">
      <c r="B140" s="206"/>
      <c r="C140" s="206"/>
      <c r="D140" s="203"/>
      <c r="E140" s="203"/>
      <c r="F140" s="203"/>
      <c r="G140" s="203"/>
    </row>
    <row r="141" spans="2:7" x14ac:dyDescent="0.15">
      <c r="B141" s="206"/>
      <c r="C141" s="206"/>
      <c r="D141" s="203"/>
      <c r="E141" s="203"/>
      <c r="F141" s="203"/>
      <c r="G141" s="203"/>
    </row>
    <row r="142" spans="2:7" x14ac:dyDescent="0.15">
      <c r="B142" s="206"/>
      <c r="C142" s="206"/>
      <c r="D142" s="203"/>
      <c r="E142" s="203"/>
      <c r="F142" s="203"/>
      <c r="G142" s="203"/>
    </row>
    <row r="143" spans="2:7" x14ac:dyDescent="0.15">
      <c r="B143" s="206"/>
      <c r="C143" s="206"/>
      <c r="D143" s="203"/>
      <c r="E143" s="203"/>
      <c r="F143" s="203"/>
      <c r="G143" s="203"/>
    </row>
    <row r="144" spans="2:7" x14ac:dyDescent="0.15">
      <c r="B144" s="206"/>
      <c r="C144" s="206"/>
      <c r="D144" s="203"/>
      <c r="E144" s="203"/>
      <c r="F144" s="203"/>
      <c r="G144" s="203"/>
    </row>
    <row r="145" spans="2:7" x14ac:dyDescent="0.15">
      <c r="B145" s="206"/>
      <c r="C145" s="206"/>
      <c r="D145" s="203"/>
      <c r="E145" s="203"/>
      <c r="F145" s="203"/>
      <c r="G145" s="203"/>
    </row>
    <row r="146" spans="2:7" x14ac:dyDescent="0.15">
      <c r="B146" s="206"/>
      <c r="C146" s="206"/>
      <c r="D146" s="203"/>
      <c r="E146" s="203"/>
      <c r="F146" s="203"/>
      <c r="G146" s="203"/>
    </row>
    <row r="147" spans="2:7" x14ac:dyDescent="0.15">
      <c r="B147" s="206"/>
      <c r="C147" s="206"/>
      <c r="D147" s="203"/>
      <c r="E147" s="203"/>
      <c r="F147" s="203"/>
      <c r="G147" s="203"/>
    </row>
    <row r="148" spans="2:7" x14ac:dyDescent="0.15">
      <c r="B148" s="206"/>
      <c r="C148" s="206"/>
      <c r="D148" s="203"/>
      <c r="E148" s="203"/>
      <c r="F148" s="203"/>
      <c r="G148" s="203"/>
    </row>
    <row r="149" spans="2:7" x14ac:dyDescent="0.15">
      <c r="B149" s="206"/>
      <c r="C149" s="206"/>
      <c r="D149" s="203"/>
      <c r="E149" s="203"/>
      <c r="F149" s="203"/>
      <c r="G149" s="203"/>
    </row>
    <row r="150" spans="2:7" x14ac:dyDescent="0.15">
      <c r="B150" s="206"/>
      <c r="C150" s="206"/>
      <c r="D150" s="203"/>
      <c r="E150" s="203"/>
      <c r="F150" s="203"/>
      <c r="G150" s="203"/>
    </row>
    <row r="151" spans="2:7" x14ac:dyDescent="0.15">
      <c r="B151" s="206"/>
      <c r="C151" s="206"/>
      <c r="D151" s="203"/>
      <c r="E151" s="203"/>
      <c r="F151" s="203"/>
      <c r="G151" s="203"/>
    </row>
    <row r="152" spans="2:7" x14ac:dyDescent="0.15">
      <c r="B152" s="206"/>
      <c r="C152" s="206"/>
      <c r="D152" s="203"/>
      <c r="E152" s="203"/>
      <c r="F152" s="203"/>
      <c r="G152" s="203"/>
    </row>
    <row r="153" spans="2:7" x14ac:dyDescent="0.15">
      <c r="B153" s="206"/>
      <c r="C153" s="206"/>
      <c r="D153" s="203"/>
      <c r="E153" s="203"/>
      <c r="F153" s="203"/>
      <c r="G153" s="203"/>
    </row>
    <row r="154" spans="2:7" x14ac:dyDescent="0.15">
      <c r="B154" s="206"/>
      <c r="C154" s="206"/>
      <c r="D154" s="203"/>
      <c r="E154" s="203"/>
      <c r="F154" s="203"/>
      <c r="G154" s="203"/>
    </row>
    <row r="155" spans="2:7" x14ac:dyDescent="0.15">
      <c r="B155" s="206"/>
      <c r="C155" s="206"/>
      <c r="D155" s="203"/>
      <c r="E155" s="203"/>
      <c r="F155" s="203"/>
      <c r="G155" s="203"/>
    </row>
    <row r="156" spans="2:7" x14ac:dyDescent="0.15">
      <c r="B156" s="206"/>
      <c r="C156" s="206"/>
      <c r="D156" s="203"/>
      <c r="E156" s="203"/>
      <c r="F156" s="203"/>
      <c r="G156" s="203"/>
    </row>
    <row r="157" spans="2:7" x14ac:dyDescent="0.15">
      <c r="B157" s="206"/>
      <c r="C157" s="206"/>
      <c r="D157" s="203"/>
      <c r="E157" s="203"/>
      <c r="F157" s="203"/>
      <c r="G157" s="203"/>
    </row>
    <row r="158" spans="2:7" x14ac:dyDescent="0.15">
      <c r="B158" s="206"/>
      <c r="C158" s="206"/>
      <c r="D158" s="203"/>
      <c r="E158" s="203"/>
      <c r="F158" s="203"/>
      <c r="G158" s="203"/>
    </row>
    <row r="159" spans="2:7" x14ac:dyDescent="0.15">
      <c r="B159" s="206"/>
      <c r="C159" s="206"/>
      <c r="D159" s="203"/>
      <c r="E159" s="203"/>
      <c r="F159" s="203"/>
      <c r="G159" s="203"/>
    </row>
    <row r="160" spans="2:7" x14ac:dyDescent="0.15">
      <c r="B160" s="206"/>
      <c r="C160" s="206"/>
      <c r="D160" s="203"/>
      <c r="E160" s="203"/>
      <c r="F160" s="203"/>
      <c r="G160" s="203"/>
    </row>
    <row r="161" spans="2:7" x14ac:dyDescent="0.15">
      <c r="B161" s="206"/>
      <c r="C161" s="206"/>
      <c r="D161" s="203"/>
      <c r="E161" s="203"/>
      <c r="F161" s="203"/>
      <c r="G161" s="203"/>
    </row>
    <row r="162" spans="2:7" x14ac:dyDescent="0.15">
      <c r="B162" s="206"/>
      <c r="C162" s="206"/>
      <c r="D162" s="203"/>
      <c r="E162" s="203"/>
      <c r="F162" s="203"/>
      <c r="G162" s="203"/>
    </row>
    <row r="163" spans="2:7" x14ac:dyDescent="0.15">
      <c r="B163" s="206"/>
      <c r="C163" s="206"/>
      <c r="D163" s="203"/>
      <c r="E163" s="203"/>
      <c r="F163" s="203"/>
      <c r="G163" s="203"/>
    </row>
    <row r="164" spans="2:7" x14ac:dyDescent="0.15">
      <c r="B164" s="206"/>
      <c r="C164" s="206"/>
      <c r="D164" s="203"/>
      <c r="E164" s="203"/>
      <c r="F164" s="203"/>
      <c r="G164" s="203"/>
    </row>
    <row r="165" spans="2:7" x14ac:dyDescent="0.15">
      <c r="B165" s="206"/>
      <c r="C165" s="206"/>
      <c r="D165" s="203"/>
      <c r="E165" s="203"/>
      <c r="F165" s="203"/>
      <c r="G165" s="203"/>
    </row>
    <row r="166" spans="2:7" x14ac:dyDescent="0.15">
      <c r="B166" s="206"/>
      <c r="C166" s="206"/>
      <c r="D166" s="203"/>
      <c r="E166" s="203"/>
      <c r="F166" s="203"/>
      <c r="G166" s="203"/>
    </row>
    <row r="167" spans="2:7" x14ac:dyDescent="0.15">
      <c r="B167" s="206"/>
      <c r="C167" s="206"/>
      <c r="D167" s="203"/>
      <c r="E167" s="203"/>
      <c r="F167" s="203"/>
      <c r="G167" s="203"/>
    </row>
    <row r="168" spans="2:7" x14ac:dyDescent="0.15">
      <c r="B168" s="206"/>
      <c r="C168" s="206"/>
      <c r="D168" s="203"/>
      <c r="E168" s="203"/>
      <c r="F168" s="203"/>
      <c r="G168" s="203"/>
    </row>
    <row r="169" spans="2:7" x14ac:dyDescent="0.15">
      <c r="B169" s="206"/>
      <c r="C169" s="206"/>
      <c r="D169" s="203"/>
      <c r="E169" s="203"/>
      <c r="F169" s="203"/>
      <c r="G169" s="203"/>
    </row>
    <row r="170" spans="2:7" x14ac:dyDescent="0.15">
      <c r="B170" s="206"/>
      <c r="C170" s="206"/>
      <c r="D170" s="203"/>
      <c r="E170" s="203"/>
      <c r="F170" s="203"/>
      <c r="G170" s="203"/>
    </row>
    <row r="171" spans="2:7" x14ac:dyDescent="0.15">
      <c r="B171" s="206"/>
      <c r="C171" s="206"/>
      <c r="D171" s="203"/>
      <c r="E171" s="203"/>
      <c r="F171" s="203"/>
      <c r="G171" s="203"/>
    </row>
    <row r="172" spans="2:7" x14ac:dyDescent="0.15">
      <c r="B172" s="206"/>
      <c r="C172" s="206"/>
      <c r="D172" s="203"/>
      <c r="E172" s="203"/>
      <c r="F172" s="203"/>
      <c r="G172" s="203"/>
    </row>
    <row r="173" spans="2:7" x14ac:dyDescent="0.15">
      <c r="B173" s="206"/>
      <c r="C173" s="206"/>
      <c r="D173" s="203"/>
      <c r="E173" s="203"/>
      <c r="F173" s="203"/>
      <c r="G173" s="203"/>
    </row>
    <row r="174" spans="2:7" x14ac:dyDescent="0.15">
      <c r="B174" s="206"/>
      <c r="C174" s="206"/>
      <c r="D174" s="203"/>
      <c r="E174" s="203"/>
      <c r="F174" s="203"/>
      <c r="G174" s="203"/>
    </row>
    <row r="175" spans="2:7" x14ac:dyDescent="0.15">
      <c r="B175" s="206"/>
      <c r="C175" s="206"/>
      <c r="D175" s="203"/>
      <c r="E175" s="203"/>
      <c r="F175" s="203"/>
      <c r="G175" s="203"/>
    </row>
    <row r="176" spans="2:7" x14ac:dyDescent="0.15">
      <c r="B176" s="206"/>
      <c r="C176" s="206"/>
      <c r="D176" s="203"/>
      <c r="E176" s="203"/>
      <c r="F176" s="203"/>
      <c r="G176" s="203"/>
    </row>
    <row r="177" spans="2:7" x14ac:dyDescent="0.15">
      <c r="B177" s="206"/>
      <c r="C177" s="206"/>
      <c r="D177" s="203"/>
      <c r="E177" s="203"/>
      <c r="F177" s="203"/>
      <c r="G177" s="203"/>
    </row>
    <row r="178" spans="2:7" x14ac:dyDescent="0.15">
      <c r="B178" s="206"/>
      <c r="C178" s="206"/>
      <c r="D178" s="203"/>
      <c r="E178" s="203"/>
      <c r="F178" s="203"/>
      <c r="G178" s="203"/>
    </row>
    <row r="179" spans="2:7" x14ac:dyDescent="0.15">
      <c r="B179" s="206"/>
      <c r="C179" s="206"/>
      <c r="D179" s="203"/>
      <c r="E179" s="203"/>
      <c r="F179" s="203"/>
      <c r="G179" s="203"/>
    </row>
    <row r="180" spans="2:7" x14ac:dyDescent="0.15">
      <c r="B180" s="206"/>
      <c r="C180" s="206"/>
      <c r="D180" s="203"/>
      <c r="E180" s="203"/>
      <c r="F180" s="203"/>
      <c r="G180" s="203"/>
    </row>
    <row r="181" spans="2:7" x14ac:dyDescent="0.15">
      <c r="B181" s="206"/>
      <c r="C181" s="206"/>
      <c r="D181" s="203"/>
      <c r="E181" s="203"/>
      <c r="F181" s="203"/>
      <c r="G181" s="203"/>
    </row>
    <row r="182" spans="2:7" x14ac:dyDescent="0.15">
      <c r="B182" s="206"/>
      <c r="C182" s="206"/>
      <c r="D182" s="203"/>
      <c r="E182" s="203"/>
      <c r="F182" s="203"/>
      <c r="G182" s="203"/>
    </row>
    <row r="183" spans="2:7" x14ac:dyDescent="0.15">
      <c r="B183" s="206"/>
      <c r="C183" s="206"/>
      <c r="D183" s="203"/>
      <c r="E183" s="203"/>
      <c r="F183" s="203"/>
      <c r="G183" s="203"/>
    </row>
    <row r="184" spans="2:7" x14ac:dyDescent="0.15">
      <c r="B184" s="206"/>
      <c r="C184" s="206"/>
      <c r="D184" s="203"/>
      <c r="E184" s="203"/>
      <c r="F184" s="203"/>
      <c r="G184" s="203"/>
    </row>
    <row r="185" spans="2:7" x14ac:dyDescent="0.15">
      <c r="B185" s="206"/>
      <c r="C185" s="206"/>
      <c r="D185" s="203"/>
      <c r="E185" s="203"/>
      <c r="F185" s="203"/>
      <c r="G185" s="203"/>
    </row>
    <row r="186" spans="2:7" x14ac:dyDescent="0.15">
      <c r="B186" s="206"/>
      <c r="C186" s="206"/>
      <c r="D186" s="203"/>
      <c r="E186" s="203"/>
      <c r="F186" s="203"/>
      <c r="G186" s="203"/>
    </row>
    <row r="187" spans="2:7" x14ac:dyDescent="0.15">
      <c r="B187" s="206"/>
      <c r="C187" s="206"/>
      <c r="D187" s="203"/>
      <c r="E187" s="203"/>
      <c r="F187" s="203"/>
      <c r="G187" s="203"/>
    </row>
    <row r="188" spans="2:7" x14ac:dyDescent="0.15">
      <c r="B188" s="206"/>
      <c r="C188" s="206"/>
      <c r="D188" s="203"/>
      <c r="E188" s="203"/>
      <c r="F188" s="203"/>
      <c r="G188" s="203"/>
    </row>
    <row r="189" spans="2:7" x14ac:dyDescent="0.15">
      <c r="B189" s="206"/>
      <c r="C189" s="206"/>
      <c r="D189" s="203"/>
      <c r="E189" s="203"/>
      <c r="F189" s="203"/>
      <c r="G189" s="203"/>
    </row>
    <row r="190" spans="2:7" x14ac:dyDescent="0.15">
      <c r="B190" s="206"/>
      <c r="C190" s="206"/>
      <c r="D190" s="203"/>
      <c r="E190" s="203"/>
      <c r="F190" s="203"/>
      <c r="G190" s="203"/>
    </row>
    <row r="191" spans="2:7" x14ac:dyDescent="0.15">
      <c r="B191" s="206"/>
      <c r="C191" s="206"/>
      <c r="D191" s="203"/>
      <c r="E191" s="203"/>
      <c r="F191" s="203"/>
      <c r="G191" s="203"/>
    </row>
    <row r="192" spans="2:7" x14ac:dyDescent="0.15">
      <c r="B192" s="206"/>
      <c r="C192" s="206"/>
      <c r="D192" s="203"/>
      <c r="E192" s="203"/>
      <c r="F192" s="203"/>
      <c r="G192" s="203"/>
    </row>
    <row r="193" spans="2:7" x14ac:dyDescent="0.15">
      <c r="B193" s="206"/>
      <c r="C193" s="206"/>
      <c r="D193" s="203"/>
      <c r="E193" s="203"/>
      <c r="F193" s="203"/>
      <c r="G193" s="203"/>
    </row>
    <row r="194" spans="2:7" x14ac:dyDescent="0.15">
      <c r="B194" s="206"/>
      <c r="C194" s="206"/>
      <c r="D194" s="203"/>
      <c r="E194" s="203"/>
      <c r="F194" s="203"/>
      <c r="G194" s="203"/>
    </row>
    <row r="195" spans="2:7" x14ac:dyDescent="0.15">
      <c r="B195" s="206"/>
      <c r="C195" s="206"/>
      <c r="D195" s="203"/>
      <c r="E195" s="203"/>
      <c r="F195" s="203"/>
      <c r="G195" s="203"/>
    </row>
    <row r="196" spans="2:7" x14ac:dyDescent="0.15">
      <c r="B196" s="206"/>
      <c r="C196" s="206"/>
      <c r="D196" s="203"/>
      <c r="E196" s="203"/>
      <c r="F196" s="203"/>
      <c r="G196" s="203"/>
    </row>
    <row r="197" spans="2:7" x14ac:dyDescent="0.15">
      <c r="B197" s="206"/>
      <c r="C197" s="206"/>
      <c r="D197" s="203"/>
      <c r="E197" s="203"/>
      <c r="F197" s="203"/>
      <c r="G197" s="203"/>
    </row>
    <row r="198" spans="2:7" x14ac:dyDescent="0.15">
      <c r="B198" s="206"/>
      <c r="C198" s="206"/>
      <c r="D198" s="203"/>
      <c r="E198" s="203"/>
      <c r="F198" s="203"/>
      <c r="G198" s="203"/>
    </row>
    <row r="199" spans="2:7" x14ac:dyDescent="0.15">
      <c r="B199" s="206"/>
      <c r="C199" s="206"/>
      <c r="D199" s="203"/>
      <c r="E199" s="203"/>
      <c r="F199" s="203"/>
      <c r="G199" s="203"/>
    </row>
    <row r="200" spans="2:7" x14ac:dyDescent="0.15">
      <c r="B200" s="206"/>
      <c r="C200" s="206"/>
      <c r="D200" s="203"/>
      <c r="E200" s="203"/>
      <c r="F200" s="203"/>
      <c r="G200" s="203"/>
    </row>
    <row r="201" spans="2:7" x14ac:dyDescent="0.15">
      <c r="B201" s="206"/>
      <c r="C201" s="206"/>
      <c r="D201" s="203"/>
      <c r="E201" s="203"/>
      <c r="F201" s="203"/>
      <c r="G201" s="203"/>
    </row>
    <row r="202" spans="2:7" x14ac:dyDescent="0.15">
      <c r="B202" s="206"/>
      <c r="C202" s="206"/>
      <c r="D202" s="203"/>
      <c r="E202" s="203"/>
      <c r="F202" s="203"/>
      <c r="G202" s="203"/>
    </row>
    <row r="203" spans="2:7" x14ac:dyDescent="0.15">
      <c r="B203" s="206"/>
      <c r="C203" s="206"/>
      <c r="D203" s="203"/>
      <c r="E203" s="203"/>
      <c r="F203" s="203"/>
      <c r="G203" s="203"/>
    </row>
    <row r="204" spans="2:7" x14ac:dyDescent="0.15">
      <c r="B204" s="206"/>
      <c r="C204" s="206"/>
      <c r="D204" s="203"/>
      <c r="E204" s="203"/>
      <c r="F204" s="203"/>
      <c r="G204" s="203"/>
    </row>
    <row r="205" spans="2:7" x14ac:dyDescent="0.15">
      <c r="B205" s="206"/>
      <c r="C205" s="206"/>
      <c r="D205" s="203"/>
      <c r="E205" s="203"/>
      <c r="F205" s="203"/>
      <c r="G205" s="203"/>
    </row>
    <row r="206" spans="2:7" x14ac:dyDescent="0.15">
      <c r="B206" s="206"/>
      <c r="C206" s="206"/>
      <c r="D206" s="203"/>
      <c r="E206" s="203"/>
      <c r="F206" s="203"/>
      <c r="G206" s="203"/>
    </row>
    <row r="207" spans="2:7" x14ac:dyDescent="0.15">
      <c r="B207" s="206"/>
      <c r="C207" s="206"/>
      <c r="D207" s="203"/>
      <c r="E207" s="203"/>
      <c r="F207" s="203"/>
      <c r="G207" s="203"/>
    </row>
    <row r="208" spans="2:7" x14ac:dyDescent="0.15">
      <c r="B208" s="206"/>
      <c r="C208" s="206"/>
      <c r="D208" s="203"/>
      <c r="E208" s="203"/>
      <c r="F208" s="203"/>
      <c r="G208" s="203"/>
    </row>
    <row r="209" spans="2:7" x14ac:dyDescent="0.15">
      <c r="B209" s="206"/>
      <c r="C209" s="206"/>
      <c r="D209" s="203"/>
      <c r="E209" s="203"/>
      <c r="F209" s="203"/>
      <c r="G209" s="203"/>
    </row>
    <row r="210" spans="2:7" x14ac:dyDescent="0.15">
      <c r="B210" s="206"/>
      <c r="C210" s="206"/>
      <c r="D210" s="203"/>
      <c r="E210" s="203"/>
      <c r="F210" s="203"/>
      <c r="G210" s="203"/>
    </row>
    <row r="211" spans="2:7" x14ac:dyDescent="0.15">
      <c r="B211" s="206"/>
      <c r="C211" s="206"/>
      <c r="D211" s="203"/>
      <c r="E211" s="203"/>
      <c r="F211" s="203"/>
      <c r="G211" s="203"/>
    </row>
    <row r="212" spans="2:7" x14ac:dyDescent="0.15">
      <c r="B212" s="206"/>
      <c r="C212" s="206"/>
      <c r="D212" s="203"/>
      <c r="E212" s="203"/>
      <c r="F212" s="203"/>
      <c r="G212" s="203"/>
    </row>
    <row r="213" spans="2:7" x14ac:dyDescent="0.15">
      <c r="B213" s="206"/>
      <c r="C213" s="206"/>
      <c r="D213" s="203"/>
      <c r="E213" s="203"/>
      <c r="F213" s="203"/>
      <c r="G213" s="203"/>
    </row>
    <row r="214" spans="2:7" x14ac:dyDescent="0.15">
      <c r="B214" s="206"/>
      <c r="C214" s="206"/>
      <c r="D214" s="203"/>
      <c r="E214" s="203"/>
      <c r="F214" s="203"/>
      <c r="G214" s="203"/>
    </row>
    <row r="215" spans="2:7" x14ac:dyDescent="0.15">
      <c r="B215" s="206"/>
      <c r="C215" s="206"/>
      <c r="D215" s="203"/>
      <c r="E215" s="203"/>
      <c r="F215" s="203"/>
      <c r="G215" s="203"/>
    </row>
    <row r="216" spans="2:7" x14ac:dyDescent="0.15">
      <c r="B216" s="206"/>
      <c r="C216" s="206"/>
      <c r="D216" s="203"/>
      <c r="E216" s="203"/>
      <c r="F216" s="203"/>
      <c r="G216" s="203"/>
    </row>
    <row r="217" spans="2:7" x14ac:dyDescent="0.15">
      <c r="B217" s="206"/>
      <c r="C217" s="206"/>
      <c r="D217" s="203"/>
      <c r="E217" s="203"/>
      <c r="F217" s="203"/>
      <c r="G217" s="203"/>
    </row>
    <row r="218" spans="2:7" x14ac:dyDescent="0.15">
      <c r="B218" s="206"/>
      <c r="C218" s="206"/>
      <c r="D218" s="203"/>
      <c r="E218" s="203"/>
      <c r="F218" s="203"/>
      <c r="G218" s="203"/>
    </row>
    <row r="219" spans="2:7" x14ac:dyDescent="0.15">
      <c r="B219" s="206"/>
      <c r="C219" s="206"/>
      <c r="D219" s="203"/>
      <c r="E219" s="203"/>
      <c r="F219" s="203"/>
      <c r="G219" s="203"/>
    </row>
    <row r="220" spans="2:7" x14ac:dyDescent="0.15">
      <c r="B220" s="206"/>
      <c r="C220" s="206"/>
      <c r="D220" s="203"/>
      <c r="E220" s="203"/>
      <c r="F220" s="203"/>
      <c r="G220" s="203"/>
    </row>
    <row r="221" spans="2:7" x14ac:dyDescent="0.15">
      <c r="B221" s="206"/>
      <c r="C221" s="206"/>
      <c r="D221" s="203"/>
      <c r="E221" s="203"/>
      <c r="F221" s="203"/>
      <c r="G221" s="203"/>
    </row>
    <row r="222" spans="2:7" x14ac:dyDescent="0.15">
      <c r="B222" s="206"/>
      <c r="C222" s="206"/>
      <c r="D222" s="203"/>
      <c r="E222" s="203"/>
      <c r="F222" s="203"/>
      <c r="G222" s="203"/>
    </row>
    <row r="223" spans="2:7" x14ac:dyDescent="0.15">
      <c r="B223" s="206"/>
      <c r="C223" s="206"/>
      <c r="D223" s="203"/>
      <c r="E223" s="203"/>
      <c r="F223" s="203"/>
      <c r="G223" s="203"/>
    </row>
    <row r="224" spans="2:7" x14ac:dyDescent="0.15">
      <c r="B224" s="206"/>
      <c r="C224" s="206"/>
      <c r="D224" s="203"/>
      <c r="E224" s="203"/>
      <c r="F224" s="203"/>
      <c r="G224" s="203"/>
    </row>
    <row r="225" spans="2:7" x14ac:dyDescent="0.15">
      <c r="B225" s="206"/>
      <c r="C225" s="206"/>
      <c r="D225" s="203"/>
      <c r="E225" s="203"/>
      <c r="F225" s="203"/>
      <c r="G225" s="203"/>
    </row>
    <row r="226" spans="2:7" x14ac:dyDescent="0.15">
      <c r="B226" s="206"/>
      <c r="C226" s="206"/>
      <c r="D226" s="203"/>
      <c r="E226" s="203"/>
      <c r="F226" s="203"/>
      <c r="G226" s="203"/>
    </row>
    <row r="227" spans="2:7" x14ac:dyDescent="0.15">
      <c r="B227" s="206"/>
      <c r="C227" s="206"/>
      <c r="D227" s="203"/>
      <c r="E227" s="203"/>
      <c r="F227" s="203"/>
      <c r="G227" s="203"/>
    </row>
    <row r="228" spans="2:7" x14ac:dyDescent="0.15">
      <c r="B228" s="206"/>
      <c r="C228" s="206"/>
      <c r="D228" s="203"/>
      <c r="E228" s="203"/>
      <c r="F228" s="203"/>
      <c r="G228" s="203"/>
    </row>
    <row r="229" spans="2:7" x14ac:dyDescent="0.15">
      <c r="B229" s="206"/>
      <c r="C229" s="206"/>
      <c r="D229" s="203"/>
      <c r="E229" s="203"/>
      <c r="F229" s="203"/>
      <c r="G229" s="203"/>
    </row>
    <row r="230" spans="2:7" x14ac:dyDescent="0.15">
      <c r="B230" s="206"/>
      <c r="C230" s="206"/>
      <c r="D230" s="203"/>
      <c r="E230" s="203"/>
      <c r="F230" s="203"/>
      <c r="G230" s="203"/>
    </row>
    <row r="231" spans="2:7" x14ac:dyDescent="0.15">
      <c r="B231" s="206"/>
      <c r="C231" s="206"/>
      <c r="D231" s="203"/>
      <c r="E231" s="203"/>
      <c r="F231" s="203"/>
      <c r="G231" s="203"/>
    </row>
    <row r="232" spans="2:7" x14ac:dyDescent="0.15">
      <c r="B232" s="206"/>
      <c r="C232" s="206"/>
      <c r="D232" s="203"/>
      <c r="E232" s="203"/>
      <c r="F232" s="203"/>
      <c r="G232" s="203"/>
    </row>
    <row r="233" spans="2:7" x14ac:dyDescent="0.15">
      <c r="B233" s="206"/>
      <c r="C233" s="206"/>
      <c r="D233" s="203"/>
      <c r="E233" s="203"/>
      <c r="F233" s="203"/>
      <c r="G233" s="203"/>
    </row>
    <row r="234" spans="2:7" x14ac:dyDescent="0.15">
      <c r="B234" s="206"/>
      <c r="C234" s="206"/>
      <c r="D234" s="203"/>
      <c r="E234" s="203"/>
      <c r="F234" s="203"/>
      <c r="G234" s="203"/>
    </row>
    <row r="235" spans="2:7" x14ac:dyDescent="0.15">
      <c r="B235" s="206"/>
      <c r="C235" s="206"/>
      <c r="D235" s="203"/>
      <c r="E235" s="203"/>
      <c r="F235" s="203"/>
      <c r="G235" s="203"/>
    </row>
    <row r="236" spans="2:7" x14ac:dyDescent="0.15">
      <c r="B236" s="206"/>
      <c r="C236" s="206"/>
      <c r="D236" s="203"/>
      <c r="E236" s="203"/>
      <c r="F236" s="203"/>
      <c r="G236" s="203"/>
    </row>
    <row r="237" spans="2:7" x14ac:dyDescent="0.15">
      <c r="B237" s="206"/>
      <c r="C237" s="206"/>
      <c r="D237" s="203"/>
      <c r="E237" s="203"/>
      <c r="F237" s="203"/>
      <c r="G237" s="203"/>
    </row>
    <row r="238" spans="2:7" x14ac:dyDescent="0.15">
      <c r="B238" s="206"/>
      <c r="C238" s="206"/>
      <c r="D238" s="203"/>
      <c r="E238" s="203"/>
      <c r="F238" s="203"/>
      <c r="G238" s="203"/>
    </row>
    <row r="239" spans="2:7" x14ac:dyDescent="0.15">
      <c r="B239" s="206"/>
      <c r="C239" s="206"/>
      <c r="D239" s="203"/>
      <c r="E239" s="203"/>
      <c r="F239" s="203"/>
      <c r="G239" s="203"/>
    </row>
    <row r="240" spans="2:7" x14ac:dyDescent="0.15">
      <c r="B240" s="206"/>
      <c r="C240" s="206"/>
      <c r="D240" s="203"/>
      <c r="E240" s="203"/>
      <c r="F240" s="203"/>
      <c r="G240" s="203"/>
    </row>
    <row r="241" spans="2:7" x14ac:dyDescent="0.15">
      <c r="B241" s="206"/>
      <c r="C241" s="206"/>
      <c r="D241" s="203"/>
      <c r="E241" s="203"/>
      <c r="F241" s="203"/>
      <c r="G241" s="203"/>
    </row>
    <row r="242" spans="2:7" x14ac:dyDescent="0.15">
      <c r="B242" s="206"/>
      <c r="C242" s="206"/>
      <c r="D242" s="203"/>
      <c r="E242" s="203"/>
      <c r="F242" s="203"/>
      <c r="G242" s="203"/>
    </row>
    <row r="243" spans="2:7" x14ac:dyDescent="0.15">
      <c r="B243" s="206"/>
      <c r="C243" s="206"/>
      <c r="D243" s="203"/>
      <c r="E243" s="203"/>
      <c r="F243" s="203"/>
      <c r="G243" s="203"/>
    </row>
    <row r="244" spans="2:7" x14ac:dyDescent="0.15">
      <c r="B244" s="206"/>
      <c r="C244" s="206"/>
      <c r="D244" s="203"/>
      <c r="E244" s="203"/>
      <c r="F244" s="203"/>
      <c r="G244" s="203"/>
    </row>
    <row r="245" spans="2:7" x14ac:dyDescent="0.15">
      <c r="B245" s="206"/>
      <c r="C245" s="206"/>
      <c r="D245" s="203"/>
      <c r="E245" s="203"/>
      <c r="F245" s="203"/>
      <c r="G245" s="203"/>
    </row>
    <row r="246" spans="2:7" x14ac:dyDescent="0.15">
      <c r="B246" s="206"/>
      <c r="C246" s="206"/>
      <c r="D246" s="203"/>
      <c r="E246" s="203"/>
      <c r="F246" s="203"/>
      <c r="G246" s="203"/>
    </row>
    <row r="247" spans="2:7" x14ac:dyDescent="0.15">
      <c r="B247" s="206"/>
      <c r="C247" s="206"/>
      <c r="D247" s="203"/>
      <c r="E247" s="203"/>
      <c r="F247" s="203"/>
      <c r="G247" s="203"/>
    </row>
    <row r="248" spans="2:7" x14ac:dyDescent="0.15">
      <c r="B248" s="206"/>
      <c r="C248" s="206"/>
      <c r="D248" s="203"/>
      <c r="E248" s="203"/>
      <c r="F248" s="203"/>
      <c r="G248" s="203"/>
    </row>
    <row r="249" spans="2:7" x14ac:dyDescent="0.15">
      <c r="B249" s="206"/>
      <c r="C249" s="206"/>
      <c r="D249" s="203"/>
      <c r="E249" s="203"/>
      <c r="F249" s="203"/>
      <c r="G249" s="203"/>
    </row>
    <row r="250" spans="2:7" x14ac:dyDescent="0.15">
      <c r="B250" s="206"/>
      <c r="C250" s="206"/>
      <c r="D250" s="203"/>
      <c r="E250" s="203"/>
      <c r="F250" s="203"/>
      <c r="G250" s="203"/>
    </row>
    <row r="251" spans="2:7" x14ac:dyDescent="0.15">
      <c r="B251" s="206"/>
      <c r="C251" s="206"/>
      <c r="D251" s="203"/>
      <c r="E251" s="203"/>
      <c r="F251" s="203"/>
      <c r="G251" s="203"/>
    </row>
    <row r="252" spans="2:7" x14ac:dyDescent="0.15">
      <c r="B252" s="206"/>
      <c r="C252" s="206"/>
      <c r="D252" s="203"/>
      <c r="E252" s="203"/>
      <c r="F252" s="203"/>
      <c r="G252" s="203"/>
    </row>
    <row r="253" spans="2:7" x14ac:dyDescent="0.15">
      <c r="B253" s="206"/>
      <c r="C253" s="206"/>
      <c r="D253" s="203"/>
      <c r="E253" s="203"/>
      <c r="F253" s="203"/>
      <c r="G253" s="203"/>
    </row>
    <row r="254" spans="2:7" x14ac:dyDescent="0.15">
      <c r="B254" s="206"/>
      <c r="C254" s="206"/>
      <c r="D254" s="203"/>
      <c r="E254" s="203"/>
      <c r="F254" s="203"/>
      <c r="G254" s="203"/>
    </row>
    <row r="255" spans="2:7" x14ac:dyDescent="0.15">
      <c r="B255" s="206"/>
      <c r="C255" s="206"/>
      <c r="D255" s="203"/>
      <c r="E255" s="203"/>
      <c r="F255" s="203"/>
      <c r="G255" s="203"/>
    </row>
    <row r="256" spans="2:7" x14ac:dyDescent="0.15">
      <c r="B256" s="206"/>
      <c r="C256" s="206"/>
      <c r="D256" s="203"/>
      <c r="E256" s="203"/>
      <c r="F256" s="203"/>
      <c r="G256" s="203"/>
    </row>
    <row r="257" spans="2:7" x14ac:dyDescent="0.15">
      <c r="B257" s="206"/>
      <c r="C257" s="206"/>
      <c r="D257" s="203"/>
      <c r="E257" s="203"/>
      <c r="F257" s="203"/>
      <c r="G257" s="203"/>
    </row>
    <row r="258" spans="2:7" x14ac:dyDescent="0.15">
      <c r="B258" s="206"/>
      <c r="C258" s="206"/>
      <c r="D258" s="203"/>
      <c r="E258" s="203"/>
      <c r="F258" s="203"/>
      <c r="G258" s="203"/>
    </row>
    <row r="259" spans="2:7" x14ac:dyDescent="0.15">
      <c r="B259" s="206"/>
      <c r="C259" s="206"/>
      <c r="D259" s="203"/>
      <c r="E259" s="203"/>
      <c r="F259" s="203"/>
      <c r="G259" s="203"/>
    </row>
    <row r="260" spans="2:7" x14ac:dyDescent="0.15">
      <c r="B260" s="206"/>
      <c r="C260" s="206"/>
      <c r="D260" s="203"/>
      <c r="E260" s="203"/>
      <c r="F260" s="203"/>
      <c r="G260" s="203"/>
    </row>
    <row r="261" spans="2:7" x14ac:dyDescent="0.15">
      <c r="B261" s="206"/>
      <c r="C261" s="206"/>
      <c r="D261" s="203"/>
      <c r="E261" s="203"/>
      <c r="F261" s="203"/>
      <c r="G261" s="203"/>
    </row>
    <row r="262" spans="2:7" x14ac:dyDescent="0.15">
      <c r="B262" s="206"/>
      <c r="C262" s="206"/>
      <c r="D262" s="203"/>
      <c r="E262" s="203"/>
      <c r="F262" s="203"/>
      <c r="G262" s="203"/>
    </row>
    <row r="263" spans="2:7" x14ac:dyDescent="0.15">
      <c r="B263" s="206"/>
      <c r="C263" s="206"/>
      <c r="D263" s="203"/>
      <c r="E263" s="203"/>
      <c r="F263" s="203"/>
      <c r="G263" s="203"/>
    </row>
    <row r="264" spans="2:7" x14ac:dyDescent="0.15">
      <c r="B264" s="206"/>
      <c r="C264" s="206"/>
      <c r="D264" s="203"/>
      <c r="E264" s="203"/>
      <c r="F264" s="203"/>
      <c r="G264" s="203"/>
    </row>
    <row r="265" spans="2:7" x14ac:dyDescent="0.15">
      <c r="B265" s="206"/>
      <c r="C265" s="206"/>
      <c r="D265" s="203"/>
      <c r="E265" s="203"/>
      <c r="F265" s="203"/>
      <c r="G265" s="203"/>
    </row>
    <row r="266" spans="2:7" x14ac:dyDescent="0.15">
      <c r="B266" s="206"/>
      <c r="C266" s="206"/>
      <c r="D266" s="203"/>
      <c r="E266" s="203"/>
      <c r="F266" s="203"/>
      <c r="G266" s="203"/>
    </row>
    <row r="267" spans="2:7" x14ac:dyDescent="0.15">
      <c r="B267" s="206"/>
      <c r="C267" s="206"/>
      <c r="D267" s="203"/>
      <c r="E267" s="203"/>
      <c r="F267" s="203"/>
      <c r="G267" s="203"/>
    </row>
    <row r="268" spans="2:7" x14ac:dyDescent="0.15">
      <c r="B268" s="206"/>
      <c r="C268" s="206"/>
      <c r="D268" s="203"/>
      <c r="E268" s="203"/>
      <c r="F268" s="203"/>
      <c r="G268" s="203"/>
    </row>
    <row r="269" spans="2:7" x14ac:dyDescent="0.15">
      <c r="B269" s="206"/>
      <c r="C269" s="206"/>
      <c r="D269" s="203"/>
      <c r="E269" s="203"/>
      <c r="F269" s="203"/>
      <c r="G269" s="203"/>
    </row>
    <row r="270" spans="2:7" x14ac:dyDescent="0.15">
      <c r="B270" s="206"/>
      <c r="C270" s="206"/>
      <c r="D270" s="203"/>
      <c r="E270" s="203"/>
      <c r="F270" s="203"/>
      <c r="G270" s="203"/>
    </row>
    <row r="271" spans="2:7" x14ac:dyDescent="0.15">
      <c r="B271" s="206"/>
      <c r="C271" s="206"/>
      <c r="D271" s="203"/>
      <c r="E271" s="203"/>
      <c r="F271" s="203"/>
      <c r="G271" s="203"/>
    </row>
    <row r="272" spans="2:7" x14ac:dyDescent="0.15">
      <c r="B272" s="206"/>
      <c r="C272" s="206"/>
      <c r="D272" s="203"/>
      <c r="E272" s="203"/>
      <c r="F272" s="203"/>
      <c r="G272" s="203"/>
    </row>
    <row r="273" spans="2:7" x14ac:dyDescent="0.15">
      <c r="B273" s="206"/>
      <c r="C273" s="206"/>
      <c r="D273" s="203"/>
      <c r="E273" s="203"/>
      <c r="F273" s="203"/>
      <c r="G273" s="203"/>
    </row>
    <row r="274" spans="2:7" x14ac:dyDescent="0.15">
      <c r="B274" s="206"/>
      <c r="C274" s="206"/>
      <c r="D274" s="203"/>
      <c r="E274" s="203"/>
      <c r="F274" s="203"/>
      <c r="G274" s="203"/>
    </row>
    <row r="275" spans="2:7" x14ac:dyDescent="0.15">
      <c r="B275" s="206"/>
      <c r="C275" s="206"/>
      <c r="D275" s="203"/>
      <c r="E275" s="203"/>
      <c r="F275" s="203"/>
      <c r="G275" s="203"/>
    </row>
    <row r="276" spans="2:7" x14ac:dyDescent="0.15">
      <c r="B276" s="206"/>
      <c r="C276" s="206"/>
      <c r="D276" s="203"/>
      <c r="E276" s="203"/>
      <c r="F276" s="203"/>
      <c r="G276" s="203"/>
    </row>
    <row r="277" spans="2:7" x14ac:dyDescent="0.15">
      <c r="B277" s="206"/>
      <c r="C277" s="206"/>
      <c r="D277" s="203"/>
      <c r="E277" s="203"/>
      <c r="F277" s="203"/>
      <c r="G277" s="203"/>
    </row>
    <row r="278" spans="2:7" x14ac:dyDescent="0.15">
      <c r="B278" s="206"/>
      <c r="C278" s="206"/>
      <c r="D278" s="203"/>
      <c r="E278" s="203"/>
      <c r="F278" s="203"/>
      <c r="G278" s="203"/>
    </row>
    <row r="279" spans="2:7" x14ac:dyDescent="0.15">
      <c r="B279" s="206"/>
      <c r="C279" s="206"/>
      <c r="D279" s="203"/>
      <c r="E279" s="203"/>
      <c r="F279" s="203"/>
      <c r="G279" s="203"/>
    </row>
    <row r="280" spans="2:7" x14ac:dyDescent="0.15">
      <c r="B280" s="206"/>
      <c r="C280" s="206"/>
      <c r="D280" s="203"/>
      <c r="E280" s="203"/>
      <c r="F280" s="203"/>
      <c r="G280" s="203"/>
    </row>
    <row r="281" spans="2:7" x14ac:dyDescent="0.15">
      <c r="B281" s="206"/>
      <c r="C281" s="206"/>
      <c r="D281" s="203"/>
      <c r="E281" s="203"/>
      <c r="F281" s="203"/>
      <c r="G281" s="203"/>
    </row>
    <row r="282" spans="2:7" x14ac:dyDescent="0.15">
      <c r="B282" s="206"/>
      <c r="C282" s="206"/>
      <c r="D282" s="203"/>
      <c r="E282" s="203"/>
      <c r="F282" s="203"/>
      <c r="G282" s="203"/>
    </row>
    <row r="283" spans="2:7" x14ac:dyDescent="0.15">
      <c r="B283" s="206"/>
      <c r="C283" s="206"/>
      <c r="D283" s="203"/>
      <c r="E283" s="203"/>
      <c r="F283" s="203"/>
      <c r="G283" s="203"/>
    </row>
    <row r="284" spans="2:7" x14ac:dyDescent="0.15">
      <c r="B284" s="206"/>
      <c r="C284" s="206"/>
      <c r="D284" s="203"/>
      <c r="E284" s="203"/>
      <c r="F284" s="203"/>
      <c r="G284" s="203"/>
    </row>
    <row r="285" spans="2:7" x14ac:dyDescent="0.15">
      <c r="B285" s="206"/>
      <c r="C285" s="206"/>
      <c r="D285" s="203"/>
      <c r="E285" s="203"/>
      <c r="F285" s="203"/>
      <c r="G285" s="203"/>
    </row>
    <row r="286" spans="2:7" x14ac:dyDescent="0.15">
      <c r="B286" s="206"/>
      <c r="C286" s="206"/>
      <c r="D286" s="203"/>
      <c r="E286" s="203"/>
      <c r="F286" s="203"/>
      <c r="G286" s="203"/>
    </row>
    <row r="287" spans="2:7" x14ac:dyDescent="0.15">
      <c r="B287" s="206"/>
      <c r="C287" s="206"/>
      <c r="D287" s="203"/>
      <c r="E287" s="203"/>
      <c r="F287" s="203"/>
      <c r="G287" s="203"/>
    </row>
    <row r="288" spans="2:7" x14ac:dyDescent="0.15">
      <c r="B288" s="206"/>
      <c r="C288" s="206"/>
      <c r="D288" s="203"/>
      <c r="E288" s="203"/>
      <c r="F288" s="203"/>
      <c r="G288" s="203"/>
    </row>
    <row r="289" spans="2:7" x14ac:dyDescent="0.15">
      <c r="B289" s="206"/>
      <c r="C289" s="206"/>
      <c r="D289" s="203"/>
      <c r="E289" s="203"/>
      <c r="F289" s="203"/>
      <c r="G289" s="203"/>
    </row>
    <row r="290" spans="2:7" x14ac:dyDescent="0.15">
      <c r="B290" s="206"/>
      <c r="C290" s="206"/>
      <c r="D290" s="203"/>
      <c r="E290" s="203"/>
      <c r="F290" s="203"/>
      <c r="G290" s="203"/>
    </row>
    <row r="291" spans="2:7" x14ac:dyDescent="0.15">
      <c r="B291" s="206"/>
      <c r="C291" s="206"/>
      <c r="D291" s="203"/>
      <c r="E291" s="203"/>
      <c r="F291" s="203"/>
      <c r="G291" s="203"/>
    </row>
    <row r="292" spans="2:7" x14ac:dyDescent="0.15">
      <c r="B292" s="206"/>
      <c r="C292" s="206"/>
      <c r="D292" s="203"/>
      <c r="E292" s="203"/>
      <c r="F292" s="203"/>
      <c r="G292" s="203"/>
    </row>
    <row r="293" spans="2:7" x14ac:dyDescent="0.15">
      <c r="B293" s="206"/>
      <c r="C293" s="206"/>
      <c r="D293" s="203"/>
      <c r="E293" s="203"/>
      <c r="F293" s="203"/>
      <c r="G293" s="203"/>
    </row>
    <row r="294" spans="2:7" x14ac:dyDescent="0.15">
      <c r="B294" s="206"/>
      <c r="C294" s="206"/>
      <c r="D294" s="203"/>
      <c r="E294" s="203"/>
      <c r="F294" s="203"/>
      <c r="G294" s="203"/>
    </row>
    <row r="295" spans="2:7" x14ac:dyDescent="0.15">
      <c r="B295" s="206"/>
      <c r="C295" s="206"/>
      <c r="D295" s="203"/>
      <c r="E295" s="203"/>
      <c r="F295" s="203"/>
      <c r="G295" s="203"/>
    </row>
    <row r="296" spans="2:7" x14ac:dyDescent="0.15">
      <c r="B296" s="206"/>
      <c r="C296" s="206"/>
      <c r="D296" s="203"/>
      <c r="E296" s="203"/>
      <c r="F296" s="203"/>
      <c r="G296" s="203"/>
    </row>
    <row r="297" spans="2:7" x14ac:dyDescent="0.15">
      <c r="B297" s="206"/>
      <c r="C297" s="206"/>
      <c r="D297" s="203"/>
      <c r="E297" s="203"/>
      <c r="F297" s="203"/>
      <c r="G297" s="203"/>
    </row>
    <row r="298" spans="2:7" x14ac:dyDescent="0.15">
      <c r="B298" s="206"/>
      <c r="C298" s="206"/>
      <c r="D298" s="203"/>
      <c r="E298" s="203"/>
      <c r="F298" s="203"/>
      <c r="G298" s="203"/>
    </row>
    <row r="299" spans="2:7" x14ac:dyDescent="0.15">
      <c r="B299" s="206"/>
      <c r="C299" s="206"/>
      <c r="D299" s="203"/>
      <c r="E299" s="203"/>
      <c r="F299" s="203"/>
      <c r="G299" s="203"/>
    </row>
    <row r="300" spans="2:7" x14ac:dyDescent="0.15">
      <c r="B300" s="206"/>
      <c r="C300" s="206"/>
      <c r="D300" s="203"/>
      <c r="E300" s="203"/>
      <c r="F300" s="203"/>
      <c r="G300" s="203"/>
    </row>
    <row r="301" spans="2:7" x14ac:dyDescent="0.15">
      <c r="B301" s="206"/>
      <c r="C301" s="206"/>
      <c r="D301" s="203"/>
      <c r="E301" s="203"/>
      <c r="F301" s="203"/>
      <c r="G301" s="203"/>
    </row>
    <row r="302" spans="2:7" x14ac:dyDescent="0.15">
      <c r="B302" s="206"/>
      <c r="C302" s="206"/>
      <c r="D302" s="203"/>
      <c r="E302" s="203"/>
      <c r="F302" s="203"/>
      <c r="G302" s="203"/>
    </row>
    <row r="303" spans="2:7" x14ac:dyDescent="0.15">
      <c r="B303" s="206"/>
      <c r="C303" s="206"/>
      <c r="D303" s="203"/>
      <c r="E303" s="203"/>
      <c r="F303" s="203"/>
      <c r="G303" s="203"/>
    </row>
    <row r="304" spans="2:7" x14ac:dyDescent="0.15">
      <c r="B304" s="206"/>
      <c r="C304" s="206"/>
      <c r="D304" s="203"/>
      <c r="E304" s="203"/>
      <c r="F304" s="203"/>
      <c r="G304" s="203"/>
    </row>
    <row r="305" spans="2:7" x14ac:dyDescent="0.15">
      <c r="B305" s="206"/>
      <c r="C305" s="206"/>
      <c r="D305" s="203"/>
      <c r="E305" s="203"/>
      <c r="F305" s="203"/>
      <c r="G305" s="203"/>
    </row>
    <row r="306" spans="2:7" x14ac:dyDescent="0.15">
      <c r="B306" s="206"/>
      <c r="C306" s="206"/>
      <c r="D306" s="203"/>
      <c r="E306" s="203"/>
      <c r="F306" s="203"/>
      <c r="G306" s="203"/>
    </row>
    <row r="307" spans="2:7" x14ac:dyDescent="0.15">
      <c r="B307" s="206"/>
      <c r="C307" s="206"/>
      <c r="D307" s="203"/>
      <c r="E307" s="203"/>
      <c r="F307" s="203"/>
      <c r="G307" s="203"/>
    </row>
    <row r="308" spans="2:7" x14ac:dyDescent="0.15">
      <c r="B308" s="206"/>
      <c r="C308" s="206"/>
      <c r="D308" s="203"/>
      <c r="E308" s="203"/>
      <c r="F308" s="203"/>
      <c r="G308" s="203"/>
    </row>
    <row r="309" spans="2:7" x14ac:dyDescent="0.15">
      <c r="B309" s="206"/>
      <c r="C309" s="206"/>
      <c r="D309" s="203"/>
      <c r="E309" s="203"/>
      <c r="F309" s="203"/>
      <c r="G309" s="203"/>
    </row>
    <row r="310" spans="2:7" x14ac:dyDescent="0.15">
      <c r="B310" s="206"/>
      <c r="C310" s="206"/>
      <c r="D310" s="203"/>
      <c r="E310" s="203"/>
      <c r="F310" s="203"/>
      <c r="G310" s="203"/>
    </row>
    <row r="311" spans="2:7" x14ac:dyDescent="0.15">
      <c r="B311" s="206"/>
      <c r="C311" s="206"/>
      <c r="D311" s="203"/>
      <c r="E311" s="203"/>
      <c r="F311" s="203"/>
      <c r="G311" s="203"/>
    </row>
    <row r="312" spans="2:7" x14ac:dyDescent="0.15">
      <c r="B312" s="206"/>
      <c r="C312" s="206"/>
      <c r="D312" s="203"/>
      <c r="E312" s="203"/>
      <c r="F312" s="203"/>
      <c r="G312" s="203"/>
    </row>
    <row r="313" spans="2:7" x14ac:dyDescent="0.15">
      <c r="B313" s="206"/>
      <c r="C313" s="206"/>
      <c r="D313" s="203"/>
      <c r="E313" s="203"/>
      <c r="F313" s="203"/>
      <c r="G313" s="203"/>
    </row>
    <row r="314" spans="2:7" x14ac:dyDescent="0.15">
      <c r="B314" s="206"/>
      <c r="C314" s="206"/>
      <c r="D314" s="203"/>
      <c r="E314" s="203"/>
      <c r="F314" s="203"/>
      <c r="G314" s="203"/>
    </row>
    <row r="315" spans="2:7" x14ac:dyDescent="0.15">
      <c r="B315" s="206"/>
      <c r="C315" s="206"/>
      <c r="D315" s="203"/>
      <c r="E315" s="203"/>
      <c r="F315" s="203"/>
      <c r="G315" s="203"/>
    </row>
    <row r="316" spans="2:7" x14ac:dyDescent="0.15">
      <c r="B316" s="206"/>
      <c r="C316" s="206"/>
      <c r="D316" s="203"/>
      <c r="E316" s="203"/>
      <c r="F316" s="203"/>
      <c r="G316" s="203"/>
    </row>
    <row r="317" spans="2:7" x14ac:dyDescent="0.15">
      <c r="B317" s="206"/>
      <c r="C317" s="206"/>
      <c r="D317" s="203"/>
      <c r="E317" s="203"/>
      <c r="F317" s="203"/>
      <c r="G317" s="203"/>
    </row>
    <row r="318" spans="2:7" x14ac:dyDescent="0.15">
      <c r="B318" s="206"/>
      <c r="C318" s="206"/>
      <c r="D318" s="203"/>
      <c r="E318" s="203"/>
      <c r="F318" s="203"/>
      <c r="G318" s="203"/>
    </row>
    <row r="319" spans="2:7" x14ac:dyDescent="0.15">
      <c r="B319" s="206"/>
      <c r="C319" s="206"/>
      <c r="D319" s="203"/>
      <c r="E319" s="203"/>
      <c r="F319" s="203"/>
      <c r="G319" s="203"/>
    </row>
    <row r="320" spans="2:7" x14ac:dyDescent="0.15">
      <c r="B320" s="206"/>
      <c r="C320" s="206"/>
      <c r="D320" s="203"/>
      <c r="E320" s="203"/>
      <c r="F320" s="203"/>
      <c r="G320" s="203"/>
    </row>
    <row r="321" spans="2:7" x14ac:dyDescent="0.15">
      <c r="B321" s="206"/>
      <c r="C321" s="206"/>
      <c r="D321" s="203"/>
      <c r="E321" s="203"/>
      <c r="F321" s="203"/>
      <c r="G321" s="203"/>
    </row>
    <row r="322" spans="2:7" x14ac:dyDescent="0.15">
      <c r="B322" s="206"/>
      <c r="C322" s="206"/>
      <c r="D322" s="203"/>
      <c r="E322" s="203"/>
      <c r="F322" s="203"/>
      <c r="G322" s="203"/>
    </row>
    <row r="323" spans="2:7" x14ac:dyDescent="0.15">
      <c r="B323" s="206"/>
      <c r="C323" s="206"/>
      <c r="D323" s="203"/>
      <c r="E323" s="203"/>
      <c r="F323" s="203"/>
      <c r="G323" s="203"/>
    </row>
    <row r="324" spans="2:7" x14ac:dyDescent="0.15">
      <c r="B324" s="206"/>
      <c r="C324" s="206"/>
      <c r="D324" s="203"/>
      <c r="E324" s="203"/>
      <c r="F324" s="203"/>
      <c r="G324" s="203"/>
    </row>
    <row r="325" spans="2:7" x14ac:dyDescent="0.15">
      <c r="B325" s="206"/>
      <c r="C325" s="206"/>
      <c r="D325" s="203"/>
      <c r="E325" s="203"/>
      <c r="F325" s="203"/>
      <c r="G325" s="203"/>
    </row>
    <row r="326" spans="2:7" x14ac:dyDescent="0.15">
      <c r="B326" s="206"/>
      <c r="C326" s="206"/>
      <c r="D326" s="203"/>
      <c r="E326" s="203"/>
      <c r="F326" s="203"/>
      <c r="G326" s="203"/>
    </row>
    <row r="327" spans="2:7" x14ac:dyDescent="0.15">
      <c r="B327" s="206"/>
      <c r="C327" s="206"/>
      <c r="D327" s="203"/>
      <c r="E327" s="203"/>
      <c r="F327" s="203"/>
      <c r="G327" s="203"/>
    </row>
    <row r="328" spans="2:7" x14ac:dyDescent="0.15">
      <c r="B328" s="206"/>
      <c r="C328" s="206"/>
      <c r="D328" s="203"/>
      <c r="E328" s="203"/>
      <c r="F328" s="203"/>
      <c r="G328" s="203"/>
    </row>
    <row r="329" spans="2:7" x14ac:dyDescent="0.15">
      <c r="B329" s="206"/>
      <c r="C329" s="206"/>
      <c r="D329" s="203"/>
      <c r="E329" s="203"/>
      <c r="F329" s="203"/>
      <c r="G329" s="203"/>
    </row>
    <row r="330" spans="2:7" x14ac:dyDescent="0.15">
      <c r="B330" s="206"/>
      <c r="C330" s="206"/>
      <c r="D330" s="203"/>
      <c r="E330" s="203"/>
      <c r="F330" s="203"/>
      <c r="G330" s="203"/>
    </row>
    <row r="331" spans="2:7" x14ac:dyDescent="0.15">
      <c r="B331" s="206"/>
      <c r="C331" s="206"/>
      <c r="D331" s="203"/>
      <c r="E331" s="203"/>
      <c r="F331" s="203"/>
      <c r="G331" s="203"/>
    </row>
    <row r="332" spans="2:7" x14ac:dyDescent="0.15">
      <c r="B332" s="206"/>
      <c r="C332" s="206"/>
      <c r="D332" s="203"/>
      <c r="E332" s="203"/>
      <c r="F332" s="203"/>
      <c r="G332" s="203"/>
    </row>
    <row r="333" spans="2:7" x14ac:dyDescent="0.15">
      <c r="B333" s="206"/>
      <c r="C333" s="206"/>
      <c r="D333" s="203"/>
      <c r="E333" s="203"/>
      <c r="F333" s="203"/>
      <c r="G333" s="203"/>
    </row>
    <row r="334" spans="2:7" x14ac:dyDescent="0.15">
      <c r="B334" s="206"/>
      <c r="C334" s="206"/>
      <c r="D334" s="203"/>
      <c r="E334" s="203"/>
      <c r="F334" s="203"/>
      <c r="G334" s="203"/>
    </row>
    <row r="335" spans="2:7" x14ac:dyDescent="0.15">
      <c r="B335" s="206"/>
      <c r="C335" s="206"/>
      <c r="D335" s="203"/>
      <c r="E335" s="203"/>
      <c r="F335" s="203"/>
      <c r="G335" s="203"/>
    </row>
    <row r="336" spans="2:7" x14ac:dyDescent="0.15">
      <c r="B336" s="206"/>
      <c r="C336" s="206"/>
      <c r="D336" s="203"/>
      <c r="E336" s="203"/>
      <c r="F336" s="203"/>
      <c r="G336" s="203"/>
    </row>
    <row r="337" spans="2:7" x14ac:dyDescent="0.15">
      <c r="B337" s="206"/>
      <c r="C337" s="206"/>
      <c r="D337" s="203"/>
      <c r="E337" s="203"/>
      <c r="F337" s="203"/>
      <c r="G337" s="203"/>
    </row>
    <row r="338" spans="2:7" x14ac:dyDescent="0.15">
      <c r="B338" s="206"/>
      <c r="C338" s="206"/>
      <c r="D338" s="203"/>
      <c r="E338" s="203"/>
      <c r="F338" s="203"/>
      <c r="G338" s="203"/>
    </row>
    <row r="339" spans="2:7" x14ac:dyDescent="0.15">
      <c r="B339" s="206"/>
      <c r="C339" s="206"/>
      <c r="D339" s="203"/>
      <c r="E339" s="203"/>
      <c r="F339" s="203"/>
      <c r="G339" s="203"/>
    </row>
    <row r="340" spans="2:7" x14ac:dyDescent="0.15">
      <c r="B340" s="206"/>
      <c r="C340" s="206"/>
      <c r="D340" s="203"/>
      <c r="E340" s="203"/>
      <c r="F340" s="203"/>
      <c r="G340" s="203"/>
    </row>
    <row r="341" spans="2:7" x14ac:dyDescent="0.15">
      <c r="B341" s="206"/>
      <c r="C341" s="206"/>
      <c r="D341" s="203"/>
      <c r="E341" s="203"/>
      <c r="F341" s="203"/>
      <c r="G341" s="203"/>
    </row>
    <row r="342" spans="2:7" x14ac:dyDescent="0.15">
      <c r="B342" s="206"/>
      <c r="C342" s="206"/>
      <c r="D342" s="203"/>
      <c r="E342" s="203"/>
      <c r="F342" s="203"/>
      <c r="G342" s="203"/>
    </row>
    <row r="343" spans="2:7" x14ac:dyDescent="0.15">
      <c r="B343" s="206"/>
      <c r="C343" s="206"/>
      <c r="D343" s="203"/>
      <c r="E343" s="203"/>
      <c r="F343" s="203"/>
      <c r="G343" s="203"/>
    </row>
    <row r="344" spans="2:7" x14ac:dyDescent="0.15">
      <c r="B344" s="206"/>
      <c r="C344" s="206"/>
      <c r="D344" s="203"/>
      <c r="E344" s="203"/>
      <c r="F344" s="203"/>
      <c r="G344" s="203"/>
    </row>
    <row r="345" spans="2:7" x14ac:dyDescent="0.15">
      <c r="B345" s="206"/>
      <c r="C345" s="206"/>
      <c r="D345" s="203"/>
      <c r="E345" s="203"/>
      <c r="F345" s="203"/>
      <c r="G345" s="203"/>
    </row>
    <row r="346" spans="2:7" x14ac:dyDescent="0.15">
      <c r="B346" s="206"/>
      <c r="C346" s="206"/>
      <c r="D346" s="203"/>
      <c r="E346" s="203"/>
      <c r="F346" s="203"/>
      <c r="G346" s="203"/>
    </row>
    <row r="347" spans="2:7" x14ac:dyDescent="0.15">
      <c r="B347" s="206"/>
      <c r="C347" s="206"/>
      <c r="D347" s="203"/>
      <c r="E347" s="203"/>
      <c r="F347" s="203"/>
      <c r="G347" s="203"/>
    </row>
    <row r="348" spans="2:7" x14ac:dyDescent="0.15">
      <c r="B348" s="206"/>
      <c r="C348" s="206"/>
      <c r="D348" s="203"/>
      <c r="E348" s="203"/>
      <c r="F348" s="203"/>
      <c r="G348" s="203"/>
    </row>
    <row r="349" spans="2:7" x14ac:dyDescent="0.15">
      <c r="B349" s="206"/>
      <c r="C349" s="206"/>
      <c r="D349" s="203"/>
      <c r="E349" s="203"/>
      <c r="F349" s="203"/>
      <c r="G349" s="203"/>
    </row>
    <row r="350" spans="2:7" x14ac:dyDescent="0.15">
      <c r="B350" s="206"/>
      <c r="C350" s="206"/>
      <c r="D350" s="203"/>
      <c r="E350" s="203"/>
      <c r="F350" s="203"/>
      <c r="G350" s="203"/>
    </row>
    <row r="351" spans="2:7" x14ac:dyDescent="0.15">
      <c r="B351" s="206"/>
      <c r="C351" s="206"/>
      <c r="D351" s="203"/>
      <c r="E351" s="203"/>
      <c r="F351" s="203"/>
      <c r="G351" s="203"/>
    </row>
    <row r="352" spans="2:7" x14ac:dyDescent="0.15">
      <c r="B352" s="206"/>
      <c r="C352" s="206"/>
      <c r="D352" s="203"/>
      <c r="E352" s="203"/>
      <c r="F352" s="203"/>
      <c r="G352" s="203"/>
    </row>
    <row r="353" spans="2:7" x14ac:dyDescent="0.15">
      <c r="B353" s="206"/>
      <c r="C353" s="206"/>
      <c r="D353" s="203"/>
      <c r="E353" s="203"/>
      <c r="F353" s="203"/>
      <c r="G353" s="203"/>
    </row>
    <row r="354" spans="2:7" x14ac:dyDescent="0.15">
      <c r="B354" s="206"/>
      <c r="C354" s="206"/>
      <c r="D354" s="203"/>
      <c r="E354" s="203"/>
      <c r="F354" s="203"/>
      <c r="G354" s="203"/>
    </row>
    <row r="355" spans="2:7" x14ac:dyDescent="0.15">
      <c r="B355" s="206"/>
      <c r="C355" s="206"/>
      <c r="D355" s="203"/>
      <c r="E355" s="203"/>
      <c r="F355" s="203"/>
      <c r="G355" s="203"/>
    </row>
    <row r="356" spans="2:7" x14ac:dyDescent="0.15">
      <c r="B356" s="206"/>
      <c r="C356" s="206"/>
      <c r="D356" s="203"/>
      <c r="E356" s="203"/>
      <c r="F356" s="203"/>
      <c r="G356" s="203"/>
    </row>
    <row r="357" spans="2:7" x14ac:dyDescent="0.15">
      <c r="B357" s="206"/>
      <c r="C357" s="206"/>
      <c r="D357" s="203"/>
      <c r="E357" s="203"/>
      <c r="F357" s="203"/>
      <c r="G357" s="203"/>
    </row>
    <row r="358" spans="2:7" x14ac:dyDescent="0.15">
      <c r="B358" s="206"/>
      <c r="C358" s="206"/>
      <c r="D358" s="203"/>
      <c r="E358" s="203"/>
      <c r="F358" s="203"/>
      <c r="G358" s="203"/>
    </row>
    <row r="359" spans="2:7" x14ac:dyDescent="0.15">
      <c r="B359" s="206"/>
      <c r="C359" s="206"/>
      <c r="D359" s="203"/>
      <c r="E359" s="203"/>
      <c r="F359" s="203"/>
      <c r="G359" s="203"/>
    </row>
    <row r="360" spans="2:7" x14ac:dyDescent="0.15">
      <c r="B360" s="206"/>
      <c r="C360" s="206"/>
      <c r="D360" s="203"/>
      <c r="E360" s="203"/>
      <c r="F360" s="203"/>
      <c r="G360" s="203"/>
    </row>
    <row r="361" spans="2:7" x14ac:dyDescent="0.15">
      <c r="B361" s="206"/>
      <c r="C361" s="206"/>
      <c r="D361" s="203"/>
      <c r="E361" s="203"/>
      <c r="F361" s="203"/>
      <c r="G361" s="203"/>
    </row>
    <row r="362" spans="2:7" x14ac:dyDescent="0.15">
      <c r="B362" s="206"/>
      <c r="C362" s="206"/>
      <c r="D362" s="203"/>
      <c r="E362" s="203"/>
      <c r="F362" s="203"/>
      <c r="G362" s="203"/>
    </row>
    <row r="363" spans="2:7" x14ac:dyDescent="0.15">
      <c r="B363" s="206"/>
      <c r="C363" s="206"/>
      <c r="D363" s="203"/>
      <c r="E363" s="203"/>
      <c r="F363" s="203"/>
      <c r="G363" s="203"/>
    </row>
    <row r="364" spans="2:7" x14ac:dyDescent="0.15">
      <c r="B364" s="206"/>
      <c r="C364" s="206"/>
      <c r="D364" s="203"/>
      <c r="E364" s="203"/>
      <c r="F364" s="203"/>
      <c r="G364" s="203"/>
    </row>
    <row r="365" spans="2:7" x14ac:dyDescent="0.15">
      <c r="B365" s="206"/>
      <c r="C365" s="206"/>
      <c r="D365" s="203"/>
      <c r="E365" s="203"/>
      <c r="F365" s="203"/>
      <c r="G365" s="203"/>
    </row>
    <row r="366" spans="2:7" x14ac:dyDescent="0.15">
      <c r="B366" s="206"/>
      <c r="C366" s="206"/>
      <c r="D366" s="203"/>
      <c r="E366" s="203"/>
      <c r="F366" s="203"/>
      <c r="G366" s="203"/>
    </row>
  </sheetData>
  <mergeCells count="11">
    <mergeCell ref="B1:G1"/>
    <mergeCell ref="A31:E31"/>
    <mergeCell ref="F2:G2"/>
    <mergeCell ref="A3:A4"/>
    <mergeCell ref="B3:B4"/>
    <mergeCell ref="C3:C4"/>
    <mergeCell ref="D3:D4"/>
    <mergeCell ref="E3:E4"/>
    <mergeCell ref="F3:F4"/>
    <mergeCell ref="G3:G4"/>
    <mergeCell ref="A2:D2"/>
  </mergeCells>
  <phoneticPr fontId="4" type="noConversion"/>
  <pageMargins left="0.59055118110236227" right="0.59055118110236227" top="0.78740157480314965" bottom="0.59055118110236227" header="0" footer="0"/>
  <pageSetup paperSize="9" scale="6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workbookViewId="0">
      <selection sqref="A1:G1"/>
    </sheetView>
  </sheetViews>
  <sheetFormatPr defaultColWidth="10" defaultRowHeight="13.5" x14ac:dyDescent="0.15"/>
  <cols>
    <col min="1" max="1" width="15.875" style="217" customWidth="1"/>
    <col min="2" max="2" width="14.875" style="217" customWidth="1"/>
    <col min="3" max="3" width="16.625" style="217" customWidth="1"/>
    <col min="4" max="5" width="18.625" style="217" customWidth="1"/>
    <col min="6" max="6" width="41.875" style="217" customWidth="1"/>
    <col min="7" max="9" width="10" style="217"/>
    <col min="10" max="10" width="24.75" style="217" customWidth="1"/>
    <col min="11" max="11" width="13.875" style="217" bestFit="1" customWidth="1"/>
    <col min="12" max="256" width="10" style="217"/>
    <col min="257" max="257" width="17.75" style="217" customWidth="1"/>
    <col min="258" max="258" width="13.625" style="217" customWidth="1"/>
    <col min="259" max="259" width="17.75" style="217" customWidth="1"/>
    <col min="260" max="260" width="18.625" style="217" customWidth="1"/>
    <col min="261" max="261" width="24.375" style="217" customWidth="1"/>
    <col min="262" max="512" width="10" style="217"/>
    <col min="513" max="513" width="17.75" style="217" customWidth="1"/>
    <col min="514" max="514" width="13.625" style="217" customWidth="1"/>
    <col min="515" max="515" width="17.75" style="217" customWidth="1"/>
    <col min="516" max="516" width="18.625" style="217" customWidth="1"/>
    <col min="517" max="517" width="24.375" style="217" customWidth="1"/>
    <col min="518" max="768" width="10" style="217"/>
    <col min="769" max="769" width="17.75" style="217" customWidth="1"/>
    <col min="770" max="770" width="13.625" style="217" customWidth="1"/>
    <col min="771" max="771" width="17.75" style="217" customWidth="1"/>
    <col min="772" max="772" width="18.625" style="217" customWidth="1"/>
    <col min="773" max="773" width="24.375" style="217" customWidth="1"/>
    <col min="774" max="1024" width="10" style="217"/>
    <col min="1025" max="1025" width="17.75" style="217" customWidth="1"/>
    <col min="1026" max="1026" width="13.625" style="217" customWidth="1"/>
    <col min="1027" max="1027" width="17.75" style="217" customWidth="1"/>
    <col min="1028" max="1028" width="18.625" style="217" customWidth="1"/>
    <col min="1029" max="1029" width="24.375" style="217" customWidth="1"/>
    <col min="1030" max="1280" width="10" style="217"/>
    <col min="1281" max="1281" width="17.75" style="217" customWidth="1"/>
    <col min="1282" max="1282" width="13.625" style="217" customWidth="1"/>
    <col min="1283" max="1283" width="17.75" style="217" customWidth="1"/>
    <col min="1284" max="1284" width="18.625" style="217" customWidth="1"/>
    <col min="1285" max="1285" width="24.375" style="217" customWidth="1"/>
    <col min="1286" max="1536" width="10" style="217"/>
    <col min="1537" max="1537" width="17.75" style="217" customWidth="1"/>
    <col min="1538" max="1538" width="13.625" style="217" customWidth="1"/>
    <col min="1539" max="1539" width="17.75" style="217" customWidth="1"/>
    <col min="1540" max="1540" width="18.625" style="217" customWidth="1"/>
    <col min="1541" max="1541" width="24.375" style="217" customWidth="1"/>
    <col min="1542" max="1792" width="10" style="217"/>
    <col min="1793" max="1793" width="17.75" style="217" customWidth="1"/>
    <col min="1794" max="1794" width="13.625" style="217" customWidth="1"/>
    <col min="1795" max="1795" width="17.75" style="217" customWidth="1"/>
    <col min="1796" max="1796" width="18.625" style="217" customWidth="1"/>
    <col min="1797" max="1797" width="24.375" style="217" customWidth="1"/>
    <col min="1798" max="2048" width="10" style="217"/>
    <col min="2049" max="2049" width="17.75" style="217" customWidth="1"/>
    <col min="2050" max="2050" width="13.625" style="217" customWidth="1"/>
    <col min="2051" max="2051" width="17.75" style="217" customWidth="1"/>
    <col min="2052" max="2052" width="18.625" style="217" customWidth="1"/>
    <col min="2053" max="2053" width="24.375" style="217" customWidth="1"/>
    <col min="2054" max="2304" width="10" style="217"/>
    <col min="2305" max="2305" width="17.75" style="217" customWidth="1"/>
    <col min="2306" max="2306" width="13.625" style="217" customWidth="1"/>
    <col min="2307" max="2307" width="17.75" style="217" customWidth="1"/>
    <col min="2308" max="2308" width="18.625" style="217" customWidth="1"/>
    <col min="2309" max="2309" width="24.375" style="217" customWidth="1"/>
    <col min="2310" max="2560" width="10" style="217"/>
    <col min="2561" max="2561" width="17.75" style="217" customWidth="1"/>
    <col min="2562" max="2562" width="13.625" style="217" customWidth="1"/>
    <col min="2563" max="2563" width="17.75" style="217" customWidth="1"/>
    <col min="2564" max="2564" width="18.625" style="217" customWidth="1"/>
    <col min="2565" max="2565" width="24.375" style="217" customWidth="1"/>
    <col min="2566" max="2816" width="10" style="217"/>
    <col min="2817" max="2817" width="17.75" style="217" customWidth="1"/>
    <col min="2818" max="2818" width="13.625" style="217" customWidth="1"/>
    <col min="2819" max="2819" width="17.75" style="217" customWidth="1"/>
    <col min="2820" max="2820" width="18.625" style="217" customWidth="1"/>
    <col min="2821" max="2821" width="24.375" style="217" customWidth="1"/>
    <col min="2822" max="3072" width="10" style="217"/>
    <col min="3073" max="3073" width="17.75" style="217" customWidth="1"/>
    <col min="3074" max="3074" width="13.625" style="217" customWidth="1"/>
    <col min="3075" max="3075" width="17.75" style="217" customWidth="1"/>
    <col min="3076" max="3076" width="18.625" style="217" customWidth="1"/>
    <col min="3077" max="3077" width="24.375" style="217" customWidth="1"/>
    <col min="3078" max="3328" width="10" style="217"/>
    <col min="3329" max="3329" width="17.75" style="217" customWidth="1"/>
    <col min="3330" max="3330" width="13.625" style="217" customWidth="1"/>
    <col min="3331" max="3331" width="17.75" style="217" customWidth="1"/>
    <col min="3332" max="3332" width="18.625" style="217" customWidth="1"/>
    <col min="3333" max="3333" width="24.375" style="217" customWidth="1"/>
    <col min="3334" max="3584" width="10" style="217"/>
    <col min="3585" max="3585" width="17.75" style="217" customWidth="1"/>
    <col min="3586" max="3586" width="13.625" style="217" customWidth="1"/>
    <col min="3587" max="3587" width="17.75" style="217" customWidth="1"/>
    <col min="3588" max="3588" width="18.625" style="217" customWidth="1"/>
    <col min="3589" max="3589" width="24.375" style="217" customWidth="1"/>
    <col min="3590" max="3840" width="10" style="217"/>
    <col min="3841" max="3841" width="17.75" style="217" customWidth="1"/>
    <col min="3842" max="3842" width="13.625" style="217" customWidth="1"/>
    <col min="3843" max="3843" width="17.75" style="217" customWidth="1"/>
    <col min="3844" max="3844" width="18.625" style="217" customWidth="1"/>
    <col min="3845" max="3845" width="24.375" style="217" customWidth="1"/>
    <col min="3846" max="4096" width="10" style="217"/>
    <col min="4097" max="4097" width="17.75" style="217" customWidth="1"/>
    <col min="4098" max="4098" width="13.625" style="217" customWidth="1"/>
    <col min="4099" max="4099" width="17.75" style="217" customWidth="1"/>
    <col min="4100" max="4100" width="18.625" style="217" customWidth="1"/>
    <col min="4101" max="4101" width="24.375" style="217" customWidth="1"/>
    <col min="4102" max="4352" width="10" style="217"/>
    <col min="4353" max="4353" width="17.75" style="217" customWidth="1"/>
    <col min="4354" max="4354" width="13.625" style="217" customWidth="1"/>
    <col min="4355" max="4355" width="17.75" style="217" customWidth="1"/>
    <col min="4356" max="4356" width="18.625" style="217" customWidth="1"/>
    <col min="4357" max="4357" width="24.375" style="217" customWidth="1"/>
    <col min="4358" max="4608" width="10" style="217"/>
    <col min="4609" max="4609" width="17.75" style="217" customWidth="1"/>
    <col min="4610" max="4610" width="13.625" style="217" customWidth="1"/>
    <col min="4611" max="4611" width="17.75" style="217" customWidth="1"/>
    <col min="4612" max="4612" width="18.625" style="217" customWidth="1"/>
    <col min="4613" max="4613" width="24.375" style="217" customWidth="1"/>
    <col min="4614" max="4864" width="10" style="217"/>
    <col min="4865" max="4865" width="17.75" style="217" customWidth="1"/>
    <col min="4866" max="4866" width="13.625" style="217" customWidth="1"/>
    <col min="4867" max="4867" width="17.75" style="217" customWidth="1"/>
    <col min="4868" max="4868" width="18.625" style="217" customWidth="1"/>
    <col min="4869" max="4869" width="24.375" style="217" customWidth="1"/>
    <col min="4870" max="5120" width="10" style="217"/>
    <col min="5121" max="5121" width="17.75" style="217" customWidth="1"/>
    <col min="5122" max="5122" width="13.625" style="217" customWidth="1"/>
    <col min="5123" max="5123" width="17.75" style="217" customWidth="1"/>
    <col min="5124" max="5124" width="18.625" style="217" customWidth="1"/>
    <col min="5125" max="5125" width="24.375" style="217" customWidth="1"/>
    <col min="5126" max="5376" width="10" style="217"/>
    <col min="5377" max="5377" width="17.75" style="217" customWidth="1"/>
    <col min="5378" max="5378" width="13.625" style="217" customWidth="1"/>
    <col min="5379" max="5379" width="17.75" style="217" customWidth="1"/>
    <col min="5380" max="5380" width="18.625" style="217" customWidth="1"/>
    <col min="5381" max="5381" width="24.375" style="217" customWidth="1"/>
    <col min="5382" max="5632" width="10" style="217"/>
    <col min="5633" max="5633" width="17.75" style="217" customWidth="1"/>
    <col min="5634" max="5634" width="13.625" style="217" customWidth="1"/>
    <col min="5635" max="5635" width="17.75" style="217" customWidth="1"/>
    <col min="5636" max="5636" width="18.625" style="217" customWidth="1"/>
    <col min="5637" max="5637" width="24.375" style="217" customWidth="1"/>
    <col min="5638" max="5888" width="10" style="217"/>
    <col min="5889" max="5889" width="17.75" style="217" customWidth="1"/>
    <col min="5890" max="5890" width="13.625" style="217" customWidth="1"/>
    <col min="5891" max="5891" width="17.75" style="217" customWidth="1"/>
    <col min="5892" max="5892" width="18.625" style="217" customWidth="1"/>
    <col min="5893" max="5893" width="24.375" style="217" customWidth="1"/>
    <col min="5894" max="6144" width="10" style="217"/>
    <col min="6145" max="6145" width="17.75" style="217" customWidth="1"/>
    <col min="6146" max="6146" width="13.625" style="217" customWidth="1"/>
    <col min="6147" max="6147" width="17.75" style="217" customWidth="1"/>
    <col min="6148" max="6148" width="18.625" style="217" customWidth="1"/>
    <col min="6149" max="6149" width="24.375" style="217" customWidth="1"/>
    <col min="6150" max="6400" width="10" style="217"/>
    <col min="6401" max="6401" width="17.75" style="217" customWidth="1"/>
    <col min="6402" max="6402" width="13.625" style="217" customWidth="1"/>
    <col min="6403" max="6403" width="17.75" style="217" customWidth="1"/>
    <col min="6404" max="6404" width="18.625" style="217" customWidth="1"/>
    <col min="6405" max="6405" width="24.375" style="217" customWidth="1"/>
    <col min="6406" max="6656" width="10" style="217"/>
    <col min="6657" max="6657" width="17.75" style="217" customWidth="1"/>
    <col min="6658" max="6658" width="13.625" style="217" customWidth="1"/>
    <col min="6659" max="6659" width="17.75" style="217" customWidth="1"/>
    <col min="6660" max="6660" width="18.625" style="217" customWidth="1"/>
    <col min="6661" max="6661" width="24.375" style="217" customWidth="1"/>
    <col min="6662" max="6912" width="10" style="217"/>
    <col min="6913" max="6913" width="17.75" style="217" customWidth="1"/>
    <col min="6914" max="6914" width="13.625" style="217" customWidth="1"/>
    <col min="6915" max="6915" width="17.75" style="217" customWidth="1"/>
    <col min="6916" max="6916" width="18.625" style="217" customWidth="1"/>
    <col min="6917" max="6917" width="24.375" style="217" customWidth="1"/>
    <col min="6918" max="7168" width="10" style="217"/>
    <col min="7169" max="7169" width="17.75" style="217" customWidth="1"/>
    <col min="7170" max="7170" width="13.625" style="217" customWidth="1"/>
    <col min="7171" max="7171" width="17.75" style="217" customWidth="1"/>
    <col min="7172" max="7172" width="18.625" style="217" customWidth="1"/>
    <col min="7173" max="7173" width="24.375" style="217" customWidth="1"/>
    <col min="7174" max="7424" width="10" style="217"/>
    <col min="7425" max="7425" width="17.75" style="217" customWidth="1"/>
    <col min="7426" max="7426" width="13.625" style="217" customWidth="1"/>
    <col min="7427" max="7427" width="17.75" style="217" customWidth="1"/>
    <col min="7428" max="7428" width="18.625" style="217" customWidth="1"/>
    <col min="7429" max="7429" width="24.375" style="217" customWidth="1"/>
    <col min="7430" max="7680" width="10" style="217"/>
    <col min="7681" max="7681" width="17.75" style="217" customWidth="1"/>
    <col min="7682" max="7682" width="13.625" style="217" customWidth="1"/>
    <col min="7683" max="7683" width="17.75" style="217" customWidth="1"/>
    <col min="7684" max="7684" width="18.625" style="217" customWidth="1"/>
    <col min="7685" max="7685" width="24.375" style="217" customWidth="1"/>
    <col min="7686" max="7936" width="10" style="217"/>
    <col min="7937" max="7937" width="17.75" style="217" customWidth="1"/>
    <col min="7938" max="7938" width="13.625" style="217" customWidth="1"/>
    <col min="7939" max="7939" width="17.75" style="217" customWidth="1"/>
    <col min="7940" max="7940" width="18.625" style="217" customWidth="1"/>
    <col min="7941" max="7941" width="24.375" style="217" customWidth="1"/>
    <col min="7942" max="8192" width="10" style="217"/>
    <col min="8193" max="8193" width="17.75" style="217" customWidth="1"/>
    <col min="8194" max="8194" width="13.625" style="217" customWidth="1"/>
    <col min="8195" max="8195" width="17.75" style="217" customWidth="1"/>
    <col min="8196" max="8196" width="18.625" style="217" customWidth="1"/>
    <col min="8197" max="8197" width="24.375" style="217" customWidth="1"/>
    <col min="8198" max="8448" width="10" style="217"/>
    <col min="8449" max="8449" width="17.75" style="217" customWidth="1"/>
    <col min="8450" max="8450" width="13.625" style="217" customWidth="1"/>
    <col min="8451" max="8451" width="17.75" style="217" customWidth="1"/>
    <col min="8452" max="8452" width="18.625" style="217" customWidth="1"/>
    <col min="8453" max="8453" width="24.375" style="217" customWidth="1"/>
    <col min="8454" max="8704" width="10" style="217"/>
    <col min="8705" max="8705" width="17.75" style="217" customWidth="1"/>
    <col min="8706" max="8706" width="13.625" style="217" customWidth="1"/>
    <col min="8707" max="8707" width="17.75" style="217" customWidth="1"/>
    <col min="8708" max="8708" width="18.625" style="217" customWidth="1"/>
    <col min="8709" max="8709" width="24.375" style="217" customWidth="1"/>
    <col min="8710" max="8960" width="10" style="217"/>
    <col min="8961" max="8961" width="17.75" style="217" customWidth="1"/>
    <col min="8962" max="8962" width="13.625" style="217" customWidth="1"/>
    <col min="8963" max="8963" width="17.75" style="217" customWidth="1"/>
    <col min="8964" max="8964" width="18.625" style="217" customWidth="1"/>
    <col min="8965" max="8965" width="24.375" style="217" customWidth="1"/>
    <col min="8966" max="9216" width="10" style="217"/>
    <col min="9217" max="9217" width="17.75" style="217" customWidth="1"/>
    <col min="9218" max="9218" width="13.625" style="217" customWidth="1"/>
    <col min="9219" max="9219" width="17.75" style="217" customWidth="1"/>
    <col min="9220" max="9220" width="18.625" style="217" customWidth="1"/>
    <col min="9221" max="9221" width="24.375" style="217" customWidth="1"/>
    <col min="9222" max="9472" width="10" style="217"/>
    <col min="9473" max="9473" width="17.75" style="217" customWidth="1"/>
    <col min="9474" max="9474" width="13.625" style="217" customWidth="1"/>
    <col min="9475" max="9475" width="17.75" style="217" customWidth="1"/>
    <col min="9476" max="9476" width="18.625" style="217" customWidth="1"/>
    <col min="9477" max="9477" width="24.375" style="217" customWidth="1"/>
    <col min="9478" max="9728" width="10" style="217"/>
    <col min="9729" max="9729" width="17.75" style="217" customWidth="1"/>
    <col min="9730" max="9730" width="13.625" style="217" customWidth="1"/>
    <col min="9731" max="9731" width="17.75" style="217" customWidth="1"/>
    <col min="9732" max="9732" width="18.625" style="217" customWidth="1"/>
    <col min="9733" max="9733" width="24.375" style="217" customWidth="1"/>
    <col min="9734" max="9984" width="10" style="217"/>
    <col min="9985" max="9985" width="17.75" style="217" customWidth="1"/>
    <col min="9986" max="9986" width="13.625" style="217" customWidth="1"/>
    <col min="9987" max="9987" width="17.75" style="217" customWidth="1"/>
    <col min="9988" max="9988" width="18.625" style="217" customWidth="1"/>
    <col min="9989" max="9989" width="24.375" style="217" customWidth="1"/>
    <col min="9990" max="10240" width="10" style="217"/>
    <col min="10241" max="10241" width="17.75" style="217" customWidth="1"/>
    <col min="10242" max="10242" width="13.625" style="217" customWidth="1"/>
    <col min="10243" max="10243" width="17.75" style="217" customWidth="1"/>
    <col min="10244" max="10244" width="18.625" style="217" customWidth="1"/>
    <col min="10245" max="10245" width="24.375" style="217" customWidth="1"/>
    <col min="10246" max="10496" width="10" style="217"/>
    <col min="10497" max="10497" width="17.75" style="217" customWidth="1"/>
    <col min="10498" max="10498" width="13.625" style="217" customWidth="1"/>
    <col min="10499" max="10499" width="17.75" style="217" customWidth="1"/>
    <col min="10500" max="10500" width="18.625" style="217" customWidth="1"/>
    <col min="10501" max="10501" width="24.375" style="217" customWidth="1"/>
    <col min="10502" max="10752" width="10" style="217"/>
    <col min="10753" max="10753" width="17.75" style="217" customWidth="1"/>
    <col min="10754" max="10754" width="13.625" style="217" customWidth="1"/>
    <col min="10755" max="10755" width="17.75" style="217" customWidth="1"/>
    <col min="10756" max="10756" width="18.625" style="217" customWidth="1"/>
    <col min="10757" max="10757" width="24.375" style="217" customWidth="1"/>
    <col min="10758" max="11008" width="10" style="217"/>
    <col min="11009" max="11009" width="17.75" style="217" customWidth="1"/>
    <col min="11010" max="11010" width="13.625" style="217" customWidth="1"/>
    <col min="11011" max="11011" width="17.75" style="217" customWidth="1"/>
    <col min="11012" max="11012" width="18.625" style="217" customWidth="1"/>
    <col min="11013" max="11013" width="24.375" style="217" customWidth="1"/>
    <col min="11014" max="11264" width="10" style="217"/>
    <col min="11265" max="11265" width="17.75" style="217" customWidth="1"/>
    <col min="11266" max="11266" width="13.625" style="217" customWidth="1"/>
    <col min="11267" max="11267" width="17.75" style="217" customWidth="1"/>
    <col min="11268" max="11268" width="18.625" style="217" customWidth="1"/>
    <col min="11269" max="11269" width="24.375" style="217" customWidth="1"/>
    <col min="11270" max="11520" width="10" style="217"/>
    <col min="11521" max="11521" width="17.75" style="217" customWidth="1"/>
    <col min="11522" max="11522" width="13.625" style="217" customWidth="1"/>
    <col min="11523" max="11523" width="17.75" style="217" customWidth="1"/>
    <col min="11524" max="11524" width="18.625" style="217" customWidth="1"/>
    <col min="11525" max="11525" width="24.375" style="217" customWidth="1"/>
    <col min="11526" max="11776" width="10" style="217"/>
    <col min="11777" max="11777" width="17.75" style="217" customWidth="1"/>
    <col min="11778" max="11778" width="13.625" style="217" customWidth="1"/>
    <col min="11779" max="11779" width="17.75" style="217" customWidth="1"/>
    <col min="11780" max="11780" width="18.625" style="217" customWidth="1"/>
    <col min="11781" max="11781" width="24.375" style="217" customWidth="1"/>
    <col min="11782" max="12032" width="10" style="217"/>
    <col min="12033" max="12033" width="17.75" style="217" customWidth="1"/>
    <col min="12034" max="12034" width="13.625" style="217" customWidth="1"/>
    <col min="12035" max="12035" width="17.75" style="217" customWidth="1"/>
    <col min="12036" max="12036" width="18.625" style="217" customWidth="1"/>
    <col min="12037" max="12037" width="24.375" style="217" customWidth="1"/>
    <col min="12038" max="12288" width="10" style="217"/>
    <col min="12289" max="12289" width="17.75" style="217" customWidth="1"/>
    <col min="12290" max="12290" width="13.625" style="217" customWidth="1"/>
    <col min="12291" max="12291" width="17.75" style="217" customWidth="1"/>
    <col min="12292" max="12292" width="18.625" style="217" customWidth="1"/>
    <col min="12293" max="12293" width="24.375" style="217" customWidth="1"/>
    <col min="12294" max="12544" width="10" style="217"/>
    <col min="12545" max="12545" width="17.75" style="217" customWidth="1"/>
    <col min="12546" max="12546" width="13.625" style="217" customWidth="1"/>
    <col min="12547" max="12547" width="17.75" style="217" customWidth="1"/>
    <col min="12548" max="12548" width="18.625" style="217" customWidth="1"/>
    <col min="12549" max="12549" width="24.375" style="217" customWidth="1"/>
    <col min="12550" max="12800" width="10" style="217"/>
    <col min="12801" max="12801" width="17.75" style="217" customWidth="1"/>
    <col min="12802" max="12802" width="13.625" style="217" customWidth="1"/>
    <col min="12803" max="12803" width="17.75" style="217" customWidth="1"/>
    <col min="12804" max="12804" width="18.625" style="217" customWidth="1"/>
    <col min="12805" max="12805" width="24.375" style="217" customWidth="1"/>
    <col min="12806" max="13056" width="10" style="217"/>
    <col min="13057" max="13057" width="17.75" style="217" customWidth="1"/>
    <col min="13058" max="13058" width="13.625" style="217" customWidth="1"/>
    <col min="13059" max="13059" width="17.75" style="217" customWidth="1"/>
    <col min="13060" max="13060" width="18.625" style="217" customWidth="1"/>
    <col min="13061" max="13061" width="24.375" style="217" customWidth="1"/>
    <col min="13062" max="13312" width="10" style="217"/>
    <col min="13313" max="13313" width="17.75" style="217" customWidth="1"/>
    <col min="13314" max="13314" width="13.625" style="217" customWidth="1"/>
    <col min="13315" max="13315" width="17.75" style="217" customWidth="1"/>
    <col min="13316" max="13316" width="18.625" style="217" customWidth="1"/>
    <col min="13317" max="13317" width="24.375" style="217" customWidth="1"/>
    <col min="13318" max="13568" width="10" style="217"/>
    <col min="13569" max="13569" width="17.75" style="217" customWidth="1"/>
    <col min="13570" max="13570" width="13.625" style="217" customWidth="1"/>
    <col min="13571" max="13571" width="17.75" style="217" customWidth="1"/>
    <col min="13572" max="13572" width="18.625" style="217" customWidth="1"/>
    <col min="13573" max="13573" width="24.375" style="217" customWidth="1"/>
    <col min="13574" max="13824" width="10" style="217"/>
    <col min="13825" max="13825" width="17.75" style="217" customWidth="1"/>
    <col min="13826" max="13826" width="13.625" style="217" customWidth="1"/>
    <col min="13827" max="13827" width="17.75" style="217" customWidth="1"/>
    <col min="13828" max="13828" width="18.625" style="217" customWidth="1"/>
    <col min="13829" max="13829" width="24.375" style="217" customWidth="1"/>
    <col min="13830" max="14080" width="10" style="217"/>
    <col min="14081" max="14081" width="17.75" style="217" customWidth="1"/>
    <col min="14082" max="14082" width="13.625" style="217" customWidth="1"/>
    <col min="14083" max="14083" width="17.75" style="217" customWidth="1"/>
    <col min="14084" max="14084" width="18.625" style="217" customWidth="1"/>
    <col min="14085" max="14085" width="24.375" style="217" customWidth="1"/>
    <col min="14086" max="14336" width="10" style="217"/>
    <col min="14337" max="14337" width="17.75" style="217" customWidth="1"/>
    <col min="14338" max="14338" width="13.625" style="217" customWidth="1"/>
    <col min="14339" max="14339" width="17.75" style="217" customWidth="1"/>
    <col min="14340" max="14340" width="18.625" style="217" customWidth="1"/>
    <col min="14341" max="14341" width="24.375" style="217" customWidth="1"/>
    <col min="14342" max="14592" width="10" style="217"/>
    <col min="14593" max="14593" width="17.75" style="217" customWidth="1"/>
    <col min="14594" max="14594" width="13.625" style="217" customWidth="1"/>
    <col min="14595" max="14595" width="17.75" style="217" customWidth="1"/>
    <col min="14596" max="14596" width="18.625" style="217" customWidth="1"/>
    <col min="14597" max="14597" width="24.375" style="217" customWidth="1"/>
    <col min="14598" max="14848" width="10" style="217"/>
    <col min="14849" max="14849" width="17.75" style="217" customWidth="1"/>
    <col min="14850" max="14850" width="13.625" style="217" customWidth="1"/>
    <col min="14851" max="14851" width="17.75" style="217" customWidth="1"/>
    <col min="14852" max="14852" width="18.625" style="217" customWidth="1"/>
    <col min="14853" max="14853" width="24.375" style="217" customWidth="1"/>
    <col min="14854" max="15104" width="10" style="217"/>
    <col min="15105" max="15105" width="17.75" style="217" customWidth="1"/>
    <col min="15106" max="15106" width="13.625" style="217" customWidth="1"/>
    <col min="15107" max="15107" width="17.75" style="217" customWidth="1"/>
    <col min="15108" max="15108" width="18.625" style="217" customWidth="1"/>
    <col min="15109" max="15109" width="24.375" style="217" customWidth="1"/>
    <col min="15110" max="15360" width="10" style="217"/>
    <col min="15361" max="15361" width="17.75" style="217" customWidth="1"/>
    <col min="15362" max="15362" width="13.625" style="217" customWidth="1"/>
    <col min="15363" max="15363" width="17.75" style="217" customWidth="1"/>
    <col min="15364" max="15364" width="18.625" style="217" customWidth="1"/>
    <col min="15365" max="15365" width="24.375" style="217" customWidth="1"/>
    <col min="15366" max="15616" width="10" style="217"/>
    <col min="15617" max="15617" width="17.75" style="217" customWidth="1"/>
    <col min="15618" max="15618" width="13.625" style="217" customWidth="1"/>
    <col min="15619" max="15619" width="17.75" style="217" customWidth="1"/>
    <col min="15620" max="15620" width="18.625" style="217" customWidth="1"/>
    <col min="15621" max="15621" width="24.375" style="217" customWidth="1"/>
    <col min="15622" max="15872" width="10" style="217"/>
    <col min="15873" max="15873" width="17.75" style="217" customWidth="1"/>
    <col min="15874" max="15874" width="13.625" style="217" customWidth="1"/>
    <col min="15875" max="15875" width="17.75" style="217" customWidth="1"/>
    <col min="15876" max="15876" width="18.625" style="217" customWidth="1"/>
    <col min="15877" max="15877" width="24.375" style="217" customWidth="1"/>
    <col min="15878" max="16128" width="10" style="217"/>
    <col min="16129" max="16129" width="17.75" style="217" customWidth="1"/>
    <col min="16130" max="16130" width="13.625" style="217" customWidth="1"/>
    <col min="16131" max="16131" width="17.75" style="217" customWidth="1"/>
    <col min="16132" max="16132" width="18.625" style="217" customWidth="1"/>
    <col min="16133" max="16133" width="24.375" style="217" customWidth="1"/>
    <col min="16134" max="16384" width="10" style="217"/>
  </cols>
  <sheetData>
    <row r="1" spans="1:6" s="212" customFormat="1" ht="27.75" customHeight="1" x14ac:dyDescent="0.25">
      <c r="A1" s="263" t="s">
        <v>383</v>
      </c>
      <c r="B1" s="385" t="s">
        <v>197</v>
      </c>
      <c r="C1" s="385"/>
      <c r="D1" s="385"/>
      <c r="E1" s="385"/>
      <c r="F1" s="385"/>
    </row>
    <row r="2" spans="1:6" s="212" customFormat="1" ht="20.100000000000001" customHeight="1" x14ac:dyDescent="0.15">
      <c r="A2" s="213"/>
      <c r="B2" s="213"/>
      <c r="C2" s="213"/>
      <c r="D2" s="213"/>
      <c r="E2" s="213"/>
      <c r="F2" s="213"/>
    </row>
    <row r="3" spans="1:6" s="212" customFormat="1" ht="20.100000000000001" customHeight="1" x14ac:dyDescent="0.15">
      <c r="A3" s="383" t="s">
        <v>128</v>
      </c>
      <c r="B3" s="383"/>
      <c r="C3" s="213"/>
      <c r="D3" s="213"/>
      <c r="E3" s="213"/>
      <c r="F3" s="214" t="s">
        <v>117</v>
      </c>
    </row>
    <row r="4" spans="1:6" s="212" customFormat="1" ht="24.75" customHeight="1" x14ac:dyDescent="0.15">
      <c r="A4" s="238" t="s">
        <v>124</v>
      </c>
      <c r="B4" s="238" t="s">
        <v>125</v>
      </c>
      <c r="C4" s="238" t="s">
        <v>198</v>
      </c>
      <c r="D4" s="238" t="s">
        <v>126</v>
      </c>
      <c r="E4" s="238" t="s">
        <v>199</v>
      </c>
      <c r="F4" s="238" t="s">
        <v>127</v>
      </c>
    </row>
    <row r="5" spans="1:6" s="212" customFormat="1" ht="24.75" customHeight="1" x14ac:dyDescent="0.15">
      <c r="A5" s="229">
        <v>43851</v>
      </c>
      <c r="B5" s="235" t="s">
        <v>202</v>
      </c>
      <c r="C5" s="216" t="s">
        <v>267</v>
      </c>
      <c r="D5" s="216">
        <v>14209000</v>
      </c>
      <c r="E5" s="216" t="s">
        <v>201</v>
      </c>
      <c r="F5" s="216" t="s">
        <v>223</v>
      </c>
    </row>
    <row r="6" spans="1:6" s="212" customFormat="1" ht="24.75" customHeight="1" x14ac:dyDescent="0.15">
      <c r="A6" s="230">
        <v>43851</v>
      </c>
      <c r="B6" s="232" t="s">
        <v>202</v>
      </c>
      <c r="C6" s="216" t="s">
        <v>267</v>
      </c>
      <c r="D6" s="216">
        <v>148141700</v>
      </c>
      <c r="E6" s="216" t="s">
        <v>201</v>
      </c>
      <c r="F6" s="216" t="s">
        <v>203</v>
      </c>
    </row>
    <row r="7" spans="1:6" s="212" customFormat="1" ht="24.75" customHeight="1" x14ac:dyDescent="0.15">
      <c r="A7" s="231">
        <v>43851</v>
      </c>
      <c r="B7" s="235" t="s">
        <v>202</v>
      </c>
      <c r="C7" s="216" t="s">
        <v>267</v>
      </c>
      <c r="D7" s="216">
        <v>85831000</v>
      </c>
      <c r="E7" s="216" t="s">
        <v>201</v>
      </c>
      <c r="F7" s="216" t="s">
        <v>244</v>
      </c>
    </row>
    <row r="8" spans="1:6" s="212" customFormat="1" ht="24.75" customHeight="1" x14ac:dyDescent="0.15">
      <c r="A8" s="231">
        <v>43851</v>
      </c>
      <c r="B8" s="235" t="s">
        <v>202</v>
      </c>
      <c r="C8" s="216" t="s">
        <v>267</v>
      </c>
      <c r="D8" s="216">
        <v>15738000</v>
      </c>
      <c r="E8" s="216" t="s">
        <v>201</v>
      </c>
      <c r="F8" s="216" t="s">
        <v>227</v>
      </c>
    </row>
    <row r="9" spans="1:6" s="212" customFormat="1" ht="24.75" customHeight="1" x14ac:dyDescent="0.15">
      <c r="A9" s="231">
        <v>43851</v>
      </c>
      <c r="B9" s="235" t="s">
        <v>202</v>
      </c>
      <c r="C9" s="216" t="s">
        <v>267</v>
      </c>
      <c r="D9" s="216">
        <v>14806000</v>
      </c>
      <c r="E9" s="216" t="s">
        <v>201</v>
      </c>
      <c r="F9" s="216" t="s">
        <v>240</v>
      </c>
    </row>
    <row r="10" spans="1:6" s="212" customFormat="1" ht="24.75" customHeight="1" x14ac:dyDescent="0.15">
      <c r="A10" s="231">
        <v>43851</v>
      </c>
      <c r="B10" s="235" t="s">
        <v>202</v>
      </c>
      <c r="C10" s="216" t="s">
        <v>267</v>
      </c>
      <c r="D10" s="216">
        <v>27042000</v>
      </c>
      <c r="E10" s="216" t="s">
        <v>201</v>
      </c>
      <c r="F10" s="216" t="s">
        <v>231</v>
      </c>
    </row>
    <row r="11" spans="1:6" s="212" customFormat="1" ht="24.75" customHeight="1" x14ac:dyDescent="0.15">
      <c r="A11" s="231">
        <v>43851</v>
      </c>
      <c r="B11" s="235" t="s">
        <v>202</v>
      </c>
      <c r="C11" s="216" t="s">
        <v>267</v>
      </c>
      <c r="D11" s="216">
        <v>29641000</v>
      </c>
      <c r="E11" s="216" t="s">
        <v>201</v>
      </c>
      <c r="F11" s="216" t="s">
        <v>217</v>
      </c>
    </row>
    <row r="12" spans="1:6" s="212" customFormat="1" ht="24.75" customHeight="1" x14ac:dyDescent="0.15">
      <c r="A12" s="231">
        <v>43851</v>
      </c>
      <c r="B12" s="235" t="s">
        <v>202</v>
      </c>
      <c r="C12" s="216" t="s">
        <v>267</v>
      </c>
      <c r="D12" s="216">
        <v>18000000</v>
      </c>
      <c r="E12" s="216" t="s">
        <v>201</v>
      </c>
      <c r="F12" s="216" t="s">
        <v>278</v>
      </c>
    </row>
    <row r="13" spans="1:6" s="212" customFormat="1" ht="24.75" customHeight="1" x14ac:dyDescent="0.15">
      <c r="A13" s="233">
        <v>43852</v>
      </c>
      <c r="B13" s="235" t="s">
        <v>202</v>
      </c>
      <c r="C13" s="216" t="s">
        <v>267</v>
      </c>
      <c r="D13" s="234">
        <v>39680000</v>
      </c>
      <c r="E13" s="216" t="s">
        <v>201</v>
      </c>
      <c r="F13" s="234" t="s">
        <v>249</v>
      </c>
    </row>
    <row r="14" spans="1:6" s="212" customFormat="1" ht="24.75" customHeight="1" x14ac:dyDescent="0.15">
      <c r="A14" s="231">
        <v>43852</v>
      </c>
      <c r="B14" s="235" t="s">
        <v>202</v>
      </c>
      <c r="C14" s="216" t="s">
        <v>267</v>
      </c>
      <c r="D14" s="216">
        <v>21710000</v>
      </c>
      <c r="E14" s="216" t="s">
        <v>201</v>
      </c>
      <c r="F14" s="216" t="s">
        <v>209</v>
      </c>
    </row>
    <row r="15" spans="1:6" s="212" customFormat="1" ht="24.75" customHeight="1" x14ac:dyDescent="0.15">
      <c r="A15" s="231">
        <v>43852</v>
      </c>
      <c r="B15" s="235" t="s">
        <v>202</v>
      </c>
      <c r="C15" s="216" t="s">
        <v>267</v>
      </c>
      <c r="D15" s="216">
        <v>34000000</v>
      </c>
      <c r="E15" s="216" t="s">
        <v>201</v>
      </c>
      <c r="F15" s="216" t="s">
        <v>251</v>
      </c>
    </row>
    <row r="16" spans="1:6" s="212" customFormat="1" ht="24.75" customHeight="1" x14ac:dyDescent="0.15">
      <c r="A16" s="230">
        <v>43852</v>
      </c>
      <c r="B16" s="235" t="s">
        <v>202</v>
      </c>
      <c r="C16" s="216" t="s">
        <v>267</v>
      </c>
      <c r="D16" s="216">
        <f>270500000+400000000</f>
        <v>670500000</v>
      </c>
      <c r="E16" s="216" t="s">
        <v>201</v>
      </c>
      <c r="F16" s="216" t="s">
        <v>276</v>
      </c>
    </row>
    <row r="17" spans="1:6" s="212" customFormat="1" ht="24.75" customHeight="1" x14ac:dyDescent="0.15">
      <c r="A17" s="231">
        <v>43852</v>
      </c>
      <c r="B17" s="235" t="s">
        <v>202</v>
      </c>
      <c r="C17" s="216" t="s">
        <v>267</v>
      </c>
      <c r="D17" s="216">
        <v>21380000</v>
      </c>
      <c r="E17" s="216" t="s">
        <v>201</v>
      </c>
      <c r="F17" s="216" t="s">
        <v>213</v>
      </c>
    </row>
    <row r="18" spans="1:6" s="212" customFormat="1" ht="24.75" customHeight="1" x14ac:dyDescent="0.15">
      <c r="A18" s="231">
        <v>43860</v>
      </c>
      <c r="B18" s="235" t="s">
        <v>202</v>
      </c>
      <c r="C18" s="216" t="s">
        <v>267</v>
      </c>
      <c r="D18" s="216">
        <v>922950000</v>
      </c>
      <c r="E18" s="216" t="s">
        <v>270</v>
      </c>
      <c r="F18" s="216" t="s">
        <v>269</v>
      </c>
    </row>
    <row r="19" spans="1:6" s="212" customFormat="1" ht="24.75" customHeight="1" x14ac:dyDescent="0.15">
      <c r="A19" s="231">
        <v>43874</v>
      </c>
      <c r="B19" s="235" t="s">
        <v>202</v>
      </c>
      <c r="C19" s="216" t="s">
        <v>267</v>
      </c>
      <c r="D19" s="216">
        <v>1500000</v>
      </c>
      <c r="E19" s="216" t="s">
        <v>201</v>
      </c>
      <c r="F19" s="216" t="s">
        <v>237</v>
      </c>
    </row>
    <row r="20" spans="1:6" s="212" customFormat="1" ht="24.75" customHeight="1" x14ac:dyDescent="0.15">
      <c r="A20" s="231">
        <v>43874</v>
      </c>
      <c r="B20" s="235" t="s">
        <v>202</v>
      </c>
      <c r="C20" s="216" t="s">
        <v>267</v>
      </c>
      <c r="D20" s="216">
        <v>46406000</v>
      </c>
      <c r="E20" s="216" t="s">
        <v>201</v>
      </c>
      <c r="F20" s="216" t="s">
        <v>266</v>
      </c>
    </row>
    <row r="21" spans="1:6" s="212" customFormat="1" ht="24.75" customHeight="1" x14ac:dyDescent="0.15">
      <c r="A21" s="231">
        <v>43877</v>
      </c>
      <c r="B21" s="235" t="s">
        <v>202</v>
      </c>
      <c r="C21" s="216" t="s">
        <v>267</v>
      </c>
      <c r="D21" s="216">
        <v>76000000</v>
      </c>
      <c r="E21" s="216" t="s">
        <v>201</v>
      </c>
      <c r="F21" s="216" t="s">
        <v>221</v>
      </c>
    </row>
    <row r="22" spans="1:6" s="212" customFormat="1" ht="24.75" customHeight="1" x14ac:dyDescent="0.15">
      <c r="A22" s="231">
        <v>43882</v>
      </c>
      <c r="B22" s="235" t="s">
        <v>202</v>
      </c>
      <c r="C22" s="216" t="s">
        <v>267</v>
      </c>
      <c r="D22" s="216">
        <v>5000000</v>
      </c>
      <c r="E22" s="216" t="s">
        <v>201</v>
      </c>
      <c r="F22" s="216" t="s">
        <v>253</v>
      </c>
    </row>
    <row r="23" spans="1:6" s="212" customFormat="1" ht="24.75" customHeight="1" x14ac:dyDescent="0.15">
      <c r="A23" s="231">
        <v>43893</v>
      </c>
      <c r="B23" s="235" t="s">
        <v>202</v>
      </c>
      <c r="C23" s="216" t="s">
        <v>267</v>
      </c>
      <c r="D23" s="216">
        <v>14000000</v>
      </c>
      <c r="E23" s="216" t="s">
        <v>201</v>
      </c>
      <c r="F23" s="216" t="s">
        <v>255</v>
      </c>
    </row>
    <row r="24" spans="1:6" s="212" customFormat="1" ht="24.75" customHeight="1" x14ac:dyDescent="0.15">
      <c r="A24" s="231">
        <v>43893</v>
      </c>
      <c r="B24" s="235" t="s">
        <v>202</v>
      </c>
      <c r="C24" s="216" t="s">
        <v>267</v>
      </c>
      <c r="D24" s="216">
        <v>19000000</v>
      </c>
      <c r="E24" s="216" t="s">
        <v>201</v>
      </c>
      <c r="F24" s="216" t="s">
        <v>252</v>
      </c>
    </row>
    <row r="25" spans="1:6" s="212" customFormat="1" ht="24.75" customHeight="1" x14ac:dyDescent="0.15">
      <c r="A25" s="231">
        <v>43893</v>
      </c>
      <c r="B25" s="235" t="s">
        <v>202</v>
      </c>
      <c r="C25" s="216" t="s">
        <v>267</v>
      </c>
      <c r="D25" s="216">
        <v>5000000</v>
      </c>
      <c r="E25" s="216" t="s">
        <v>201</v>
      </c>
      <c r="F25" s="216" t="s">
        <v>239</v>
      </c>
    </row>
    <row r="26" spans="1:6" s="212" customFormat="1" ht="24.75" customHeight="1" x14ac:dyDescent="0.15">
      <c r="A26" s="231">
        <v>43893</v>
      </c>
      <c r="B26" s="235" t="s">
        <v>202</v>
      </c>
      <c r="C26" s="216" t="s">
        <v>267</v>
      </c>
      <c r="D26" s="216">
        <v>10000000</v>
      </c>
      <c r="E26" s="216" t="s">
        <v>201</v>
      </c>
      <c r="F26" s="216" t="s">
        <v>222</v>
      </c>
    </row>
    <row r="27" spans="1:6" s="212" customFormat="1" ht="24.75" customHeight="1" x14ac:dyDescent="0.15">
      <c r="A27" s="231">
        <v>43893</v>
      </c>
      <c r="B27" s="235" t="s">
        <v>202</v>
      </c>
      <c r="C27" s="216" t="s">
        <v>267</v>
      </c>
      <c r="D27" s="216">
        <v>5000000</v>
      </c>
      <c r="E27" s="216" t="s">
        <v>201</v>
      </c>
      <c r="F27" s="216" t="s">
        <v>254</v>
      </c>
    </row>
    <row r="28" spans="1:6" s="212" customFormat="1" ht="24.75" customHeight="1" x14ac:dyDescent="0.15">
      <c r="A28" s="231">
        <v>43893</v>
      </c>
      <c r="B28" s="235" t="s">
        <v>202</v>
      </c>
      <c r="C28" s="216" t="s">
        <v>267</v>
      </c>
      <c r="D28" s="216">
        <v>10000000</v>
      </c>
      <c r="E28" s="216" t="s">
        <v>201</v>
      </c>
      <c r="F28" s="216" t="s">
        <v>207</v>
      </c>
    </row>
    <row r="29" spans="1:6" s="212" customFormat="1" ht="24.75" customHeight="1" x14ac:dyDescent="0.15">
      <c r="A29" s="231">
        <v>43893</v>
      </c>
      <c r="B29" s="235" t="s">
        <v>202</v>
      </c>
      <c r="C29" s="216" t="s">
        <v>267</v>
      </c>
      <c r="D29" s="216">
        <v>10000000</v>
      </c>
      <c r="E29" s="216" t="s">
        <v>201</v>
      </c>
      <c r="F29" s="216" t="s">
        <v>265</v>
      </c>
    </row>
    <row r="30" spans="1:6" s="212" customFormat="1" ht="24.75" customHeight="1" x14ac:dyDescent="0.15">
      <c r="A30" s="231">
        <v>43893</v>
      </c>
      <c r="B30" s="236" t="s">
        <v>202</v>
      </c>
      <c r="C30" s="216" t="s">
        <v>267</v>
      </c>
      <c r="D30" s="216">
        <v>20000000</v>
      </c>
      <c r="E30" s="216" t="s">
        <v>201</v>
      </c>
      <c r="F30" s="216" t="s">
        <v>279</v>
      </c>
    </row>
    <row r="31" spans="1:6" s="212" customFormat="1" ht="24.75" customHeight="1" x14ac:dyDescent="0.15">
      <c r="A31" s="231">
        <v>43894</v>
      </c>
      <c r="B31" s="235" t="s">
        <v>202</v>
      </c>
      <c r="C31" s="216" t="s">
        <v>267</v>
      </c>
      <c r="D31" s="216">
        <v>400000000</v>
      </c>
      <c r="E31" s="216" t="s">
        <v>201</v>
      </c>
      <c r="F31" s="216" t="s">
        <v>276</v>
      </c>
    </row>
    <row r="32" spans="1:6" s="212" customFormat="1" ht="24.75" customHeight="1" x14ac:dyDescent="0.15">
      <c r="A32" s="231">
        <v>43910</v>
      </c>
      <c r="B32" s="235" t="s">
        <v>202</v>
      </c>
      <c r="C32" s="216" t="s">
        <v>267</v>
      </c>
      <c r="D32" s="216">
        <v>22360000</v>
      </c>
      <c r="E32" s="216" t="s">
        <v>201</v>
      </c>
      <c r="F32" s="216" t="s">
        <v>214</v>
      </c>
    </row>
    <row r="33" spans="1:6" s="212" customFormat="1" ht="24.75" customHeight="1" x14ac:dyDescent="0.15">
      <c r="A33" s="231">
        <v>43913</v>
      </c>
      <c r="B33" s="235" t="s">
        <v>202</v>
      </c>
      <c r="C33" s="216" t="s">
        <v>267</v>
      </c>
      <c r="D33" s="216">
        <v>270500000</v>
      </c>
      <c r="E33" s="216" t="s">
        <v>201</v>
      </c>
      <c r="F33" s="216" t="s">
        <v>275</v>
      </c>
    </row>
    <row r="34" spans="1:6" s="212" customFormat="1" ht="24.75" customHeight="1" x14ac:dyDescent="0.15">
      <c r="A34" s="233">
        <v>43915</v>
      </c>
      <c r="B34" s="235" t="s">
        <v>202</v>
      </c>
      <c r="C34" s="216" t="s">
        <v>267</v>
      </c>
      <c r="D34" s="234">
        <v>40120000</v>
      </c>
      <c r="E34" s="216" t="s">
        <v>201</v>
      </c>
      <c r="F34" s="234" t="s">
        <v>248</v>
      </c>
    </row>
    <row r="35" spans="1:6" s="212" customFormat="1" ht="24.75" customHeight="1" x14ac:dyDescent="0.15">
      <c r="A35" s="233">
        <v>43915</v>
      </c>
      <c r="B35" s="235" t="s">
        <v>202</v>
      </c>
      <c r="C35" s="216" t="s">
        <v>267</v>
      </c>
      <c r="D35" s="234">
        <v>34000000</v>
      </c>
      <c r="E35" s="216" t="s">
        <v>201</v>
      </c>
      <c r="F35" s="234" t="s">
        <v>256</v>
      </c>
    </row>
    <row r="36" spans="1:6" s="212" customFormat="1" ht="24.75" customHeight="1" x14ac:dyDescent="0.15">
      <c r="A36" s="233">
        <v>43915</v>
      </c>
      <c r="B36" s="235" t="s">
        <v>202</v>
      </c>
      <c r="C36" s="216" t="s">
        <v>267</v>
      </c>
      <c r="D36" s="234">
        <v>151910000</v>
      </c>
      <c r="E36" s="216" t="s">
        <v>201</v>
      </c>
      <c r="F36" s="234" t="s">
        <v>204</v>
      </c>
    </row>
    <row r="37" spans="1:6" s="212" customFormat="1" ht="24.75" customHeight="1" x14ac:dyDescent="0.15">
      <c r="A37" s="233">
        <v>43915</v>
      </c>
      <c r="B37" s="235" t="s">
        <v>202</v>
      </c>
      <c r="C37" s="216" t="s">
        <v>267</v>
      </c>
      <c r="D37" s="234">
        <v>86857000</v>
      </c>
      <c r="E37" s="216" t="s">
        <v>201</v>
      </c>
      <c r="F37" s="234" t="s">
        <v>245</v>
      </c>
    </row>
    <row r="38" spans="1:6" s="212" customFormat="1" ht="24.75" customHeight="1" x14ac:dyDescent="0.15">
      <c r="A38" s="233">
        <v>43915</v>
      </c>
      <c r="B38" s="235" t="s">
        <v>202</v>
      </c>
      <c r="C38" s="216" t="s">
        <v>267</v>
      </c>
      <c r="D38" s="234">
        <v>18130000</v>
      </c>
      <c r="E38" s="216" t="s">
        <v>201</v>
      </c>
      <c r="F38" s="234" t="s">
        <v>218</v>
      </c>
    </row>
    <row r="39" spans="1:6" s="212" customFormat="1" ht="24.75" customHeight="1" x14ac:dyDescent="0.15">
      <c r="A39" s="233">
        <v>43915</v>
      </c>
      <c r="B39" s="235" t="s">
        <v>202</v>
      </c>
      <c r="C39" s="216" t="s">
        <v>267</v>
      </c>
      <c r="D39" s="234">
        <v>4800000</v>
      </c>
      <c r="E39" s="216" t="s">
        <v>201</v>
      </c>
      <c r="F39" s="234" t="s">
        <v>268</v>
      </c>
    </row>
    <row r="40" spans="1:6" s="212" customFormat="1" ht="24.75" customHeight="1" x14ac:dyDescent="0.15">
      <c r="A40" s="233">
        <v>43928</v>
      </c>
      <c r="B40" s="235" t="s">
        <v>202</v>
      </c>
      <c r="C40" s="216" t="s">
        <v>267</v>
      </c>
      <c r="D40" s="234">
        <v>13000000</v>
      </c>
      <c r="E40" s="216" t="s">
        <v>201</v>
      </c>
      <c r="F40" s="234" t="s">
        <v>273</v>
      </c>
    </row>
    <row r="41" spans="1:6" s="212" customFormat="1" ht="24.75" customHeight="1" x14ac:dyDescent="0.15">
      <c r="A41" s="233">
        <v>43929</v>
      </c>
      <c r="B41" s="235" t="s">
        <v>202</v>
      </c>
      <c r="C41" s="216" t="s">
        <v>267</v>
      </c>
      <c r="D41" s="234">
        <v>25710000</v>
      </c>
      <c r="E41" s="216" t="s">
        <v>201</v>
      </c>
      <c r="F41" s="234" t="s">
        <v>210</v>
      </c>
    </row>
    <row r="42" spans="1:6" s="212" customFormat="1" ht="24.75" customHeight="1" x14ac:dyDescent="0.15">
      <c r="A42" s="233">
        <v>43930</v>
      </c>
      <c r="B42" s="235" t="s">
        <v>202</v>
      </c>
      <c r="C42" s="216" t="s">
        <v>267</v>
      </c>
      <c r="D42" s="234">
        <v>13609000</v>
      </c>
      <c r="E42" s="216" t="s">
        <v>201</v>
      </c>
      <c r="F42" s="234" t="s">
        <v>224</v>
      </c>
    </row>
    <row r="43" spans="1:6" s="212" customFormat="1" ht="24.75" customHeight="1" x14ac:dyDescent="0.15">
      <c r="A43" s="233">
        <v>43930</v>
      </c>
      <c r="B43" s="235" t="s">
        <v>202</v>
      </c>
      <c r="C43" s="216" t="s">
        <v>267</v>
      </c>
      <c r="D43" s="234">
        <v>15504000</v>
      </c>
      <c r="E43" s="216" t="s">
        <v>201</v>
      </c>
      <c r="F43" s="234" t="s">
        <v>228</v>
      </c>
    </row>
    <row r="44" spans="1:6" s="212" customFormat="1" ht="24.75" customHeight="1" x14ac:dyDescent="0.15">
      <c r="A44" s="233">
        <v>43930</v>
      </c>
      <c r="B44" s="235" t="s">
        <v>202</v>
      </c>
      <c r="C44" s="216" t="s">
        <v>267</v>
      </c>
      <c r="D44" s="234">
        <v>13698000</v>
      </c>
      <c r="E44" s="216" t="s">
        <v>201</v>
      </c>
      <c r="F44" s="234" t="s">
        <v>241</v>
      </c>
    </row>
    <row r="45" spans="1:6" s="212" customFormat="1" ht="24.75" customHeight="1" x14ac:dyDescent="0.15">
      <c r="A45" s="233">
        <v>43930</v>
      </c>
      <c r="B45" s="235" t="s">
        <v>202</v>
      </c>
      <c r="C45" s="216" t="s">
        <v>267</v>
      </c>
      <c r="D45" s="234">
        <v>23501000</v>
      </c>
      <c r="E45" s="216" t="s">
        <v>201</v>
      </c>
      <c r="F45" s="234" t="s">
        <v>232</v>
      </c>
    </row>
    <row r="46" spans="1:6" s="212" customFormat="1" ht="24.75" customHeight="1" x14ac:dyDescent="0.15">
      <c r="A46" s="233">
        <v>43963</v>
      </c>
      <c r="B46" s="235" t="s">
        <v>202</v>
      </c>
      <c r="C46" s="216" t="s">
        <v>267</v>
      </c>
      <c r="D46" s="234">
        <v>706404000</v>
      </c>
      <c r="E46" s="216" t="s">
        <v>270</v>
      </c>
      <c r="F46" s="234" t="s">
        <v>271</v>
      </c>
    </row>
    <row r="47" spans="1:6" s="212" customFormat="1" ht="24.75" customHeight="1" x14ac:dyDescent="0.15">
      <c r="A47" s="233">
        <v>43969</v>
      </c>
      <c r="B47" s="235" t="s">
        <v>202</v>
      </c>
      <c r="C47" s="216" t="s">
        <v>267</v>
      </c>
      <c r="D47" s="234">
        <v>400000000</v>
      </c>
      <c r="E47" s="216" t="s">
        <v>201</v>
      </c>
      <c r="F47" s="234" t="s">
        <v>275</v>
      </c>
    </row>
    <row r="48" spans="1:6" s="212" customFormat="1" ht="24.75" customHeight="1" x14ac:dyDescent="0.15">
      <c r="A48" s="233">
        <v>43970</v>
      </c>
      <c r="B48" s="235" t="s">
        <v>202</v>
      </c>
      <c r="C48" s="216" t="s">
        <v>267</v>
      </c>
      <c r="D48" s="234">
        <v>79800000</v>
      </c>
      <c r="E48" s="216" t="s">
        <v>201</v>
      </c>
      <c r="F48" s="234" t="s">
        <v>250</v>
      </c>
    </row>
    <row r="49" spans="1:6" s="212" customFormat="1" ht="24.75" customHeight="1" x14ac:dyDescent="0.15">
      <c r="A49" s="231">
        <v>43970</v>
      </c>
      <c r="B49" s="235" t="s">
        <v>202</v>
      </c>
      <c r="C49" s="216" t="s">
        <v>267</v>
      </c>
      <c r="D49" s="216">
        <v>13600000</v>
      </c>
      <c r="E49" s="216" t="s">
        <v>201</v>
      </c>
      <c r="F49" s="216" t="s">
        <v>225</v>
      </c>
    </row>
    <row r="50" spans="1:6" s="212" customFormat="1" ht="24.75" customHeight="1" x14ac:dyDescent="0.15">
      <c r="A50" s="231">
        <v>43970</v>
      </c>
      <c r="B50" s="235" t="s">
        <v>202</v>
      </c>
      <c r="C50" s="216" t="s">
        <v>267</v>
      </c>
      <c r="D50" s="216">
        <v>31422800</v>
      </c>
      <c r="E50" s="216" t="s">
        <v>201</v>
      </c>
      <c r="F50" s="216" t="s">
        <v>211</v>
      </c>
    </row>
    <row r="51" spans="1:6" s="212" customFormat="1" ht="24.75" customHeight="1" x14ac:dyDescent="0.15">
      <c r="A51" s="233">
        <v>43970</v>
      </c>
      <c r="B51" s="235" t="s">
        <v>202</v>
      </c>
      <c r="C51" s="216" t="s">
        <v>267</v>
      </c>
      <c r="D51" s="234">
        <v>141624000</v>
      </c>
      <c r="E51" s="216" t="s">
        <v>201</v>
      </c>
      <c r="F51" s="234" t="s">
        <v>205</v>
      </c>
    </row>
    <row r="52" spans="1:6" s="212" customFormat="1" ht="24.75" customHeight="1" x14ac:dyDescent="0.15">
      <c r="A52" s="231">
        <v>43970</v>
      </c>
      <c r="B52" s="235" t="s">
        <v>202</v>
      </c>
      <c r="C52" s="216" t="s">
        <v>267</v>
      </c>
      <c r="D52" s="216">
        <v>72757000</v>
      </c>
      <c r="E52" s="216" t="s">
        <v>201</v>
      </c>
      <c r="F52" s="216" t="s">
        <v>246</v>
      </c>
    </row>
    <row r="53" spans="1:6" s="212" customFormat="1" ht="24.75" customHeight="1" x14ac:dyDescent="0.15">
      <c r="A53" s="231">
        <v>43970</v>
      </c>
      <c r="B53" s="235" t="s">
        <v>202</v>
      </c>
      <c r="C53" s="216" t="s">
        <v>267</v>
      </c>
      <c r="D53" s="216">
        <v>16174000</v>
      </c>
      <c r="E53" s="216" t="s">
        <v>201</v>
      </c>
      <c r="F53" s="216" t="s">
        <v>229</v>
      </c>
    </row>
    <row r="54" spans="1:6" s="212" customFormat="1" ht="24.75" customHeight="1" x14ac:dyDescent="0.15">
      <c r="A54" s="231">
        <v>43970</v>
      </c>
      <c r="B54" s="235" t="s">
        <v>202</v>
      </c>
      <c r="C54" s="216" t="s">
        <v>267</v>
      </c>
      <c r="D54" s="216">
        <v>15580000</v>
      </c>
      <c r="E54" s="216" t="s">
        <v>201</v>
      </c>
      <c r="F54" s="216" t="s">
        <v>242</v>
      </c>
    </row>
    <row r="55" spans="1:6" s="212" customFormat="1" ht="24.75" customHeight="1" x14ac:dyDescent="0.15">
      <c r="A55" s="231">
        <v>43970</v>
      </c>
      <c r="B55" s="235" t="s">
        <v>202</v>
      </c>
      <c r="C55" s="216" t="s">
        <v>267</v>
      </c>
      <c r="D55" s="216">
        <v>24860000</v>
      </c>
      <c r="E55" s="216" t="s">
        <v>201</v>
      </c>
      <c r="F55" s="216" t="s">
        <v>233</v>
      </c>
    </row>
    <row r="56" spans="1:6" s="212" customFormat="1" ht="24.75" customHeight="1" x14ac:dyDescent="0.15">
      <c r="A56" s="233">
        <v>43970</v>
      </c>
      <c r="B56" s="235" t="s">
        <v>202</v>
      </c>
      <c r="C56" s="216" t="s">
        <v>267</v>
      </c>
      <c r="D56" s="234">
        <v>10000000</v>
      </c>
      <c r="E56" s="216" t="s">
        <v>201</v>
      </c>
      <c r="F56" s="234" t="s">
        <v>208</v>
      </c>
    </row>
    <row r="57" spans="1:6" s="212" customFormat="1" ht="24.75" customHeight="1" x14ac:dyDescent="0.15">
      <c r="A57" s="231">
        <v>44007</v>
      </c>
      <c r="B57" s="235" t="s">
        <v>202</v>
      </c>
      <c r="C57" s="216" t="s">
        <v>267</v>
      </c>
      <c r="D57" s="216">
        <v>10000000</v>
      </c>
      <c r="E57" s="216" t="s">
        <v>201</v>
      </c>
      <c r="F57" s="216" t="s">
        <v>252</v>
      </c>
    </row>
    <row r="58" spans="1:6" s="212" customFormat="1" ht="24.75" customHeight="1" x14ac:dyDescent="0.15">
      <c r="A58" s="231">
        <v>44007</v>
      </c>
      <c r="B58" s="235" t="s">
        <v>202</v>
      </c>
      <c r="C58" s="216" t="s">
        <v>267</v>
      </c>
      <c r="D58" s="216">
        <v>34000000</v>
      </c>
      <c r="E58" s="216" t="s">
        <v>201</v>
      </c>
      <c r="F58" s="216" t="s">
        <v>235</v>
      </c>
    </row>
    <row r="59" spans="1:6" s="212" customFormat="1" ht="24.75" customHeight="1" x14ac:dyDescent="0.15">
      <c r="A59" s="231">
        <v>44007</v>
      </c>
      <c r="B59" s="235" t="s">
        <v>202</v>
      </c>
      <c r="C59" s="216" t="s">
        <v>267</v>
      </c>
      <c r="D59" s="216">
        <v>22090000</v>
      </c>
      <c r="E59" s="216" t="s">
        <v>201</v>
      </c>
      <c r="F59" s="216" t="s">
        <v>215</v>
      </c>
    </row>
    <row r="60" spans="1:6" s="212" customFormat="1" ht="24.75" customHeight="1" x14ac:dyDescent="0.15">
      <c r="A60" s="231">
        <v>44007</v>
      </c>
      <c r="B60" s="235" t="s">
        <v>202</v>
      </c>
      <c r="C60" s="216" t="s">
        <v>267</v>
      </c>
      <c r="D60" s="216">
        <v>30819000</v>
      </c>
      <c r="E60" s="216" t="s">
        <v>201</v>
      </c>
      <c r="F60" s="216" t="s">
        <v>219</v>
      </c>
    </row>
    <row r="61" spans="1:6" s="212" customFormat="1" ht="24.75" customHeight="1" x14ac:dyDescent="0.15">
      <c r="A61" s="231">
        <v>44007</v>
      </c>
      <c r="B61" s="235" t="s">
        <v>202</v>
      </c>
      <c r="C61" s="216" t="s">
        <v>267</v>
      </c>
      <c r="D61" s="216">
        <v>5000000</v>
      </c>
      <c r="E61" s="216" t="s">
        <v>201</v>
      </c>
      <c r="F61" s="216" t="s">
        <v>254</v>
      </c>
    </row>
    <row r="62" spans="1:6" s="212" customFormat="1" ht="24.75" customHeight="1" x14ac:dyDescent="0.15">
      <c r="A62" s="231">
        <v>44054</v>
      </c>
      <c r="B62" s="235" t="s">
        <v>202</v>
      </c>
      <c r="C62" s="216" t="s">
        <v>267</v>
      </c>
      <c r="D62" s="216">
        <v>270500000</v>
      </c>
      <c r="E62" s="216" t="s">
        <v>201</v>
      </c>
      <c r="F62" s="234" t="s">
        <v>275</v>
      </c>
    </row>
    <row r="63" spans="1:6" s="212" customFormat="1" ht="24.75" customHeight="1" x14ac:dyDescent="0.15">
      <c r="A63" s="231">
        <v>44064</v>
      </c>
      <c r="B63" s="235" t="s">
        <v>202</v>
      </c>
      <c r="C63" s="216" t="s">
        <v>267</v>
      </c>
      <c r="D63" s="216">
        <v>34003000</v>
      </c>
      <c r="E63" s="216" t="s">
        <v>201</v>
      </c>
      <c r="F63" s="216" t="s">
        <v>216</v>
      </c>
    </row>
    <row r="64" spans="1:6" s="212" customFormat="1" ht="24.75" customHeight="1" x14ac:dyDescent="0.15">
      <c r="A64" s="231">
        <v>44075</v>
      </c>
      <c r="B64" s="235" t="s">
        <v>202</v>
      </c>
      <c r="C64" s="216" t="s">
        <v>267</v>
      </c>
      <c r="D64" s="216">
        <v>400000000</v>
      </c>
      <c r="E64" s="216" t="s">
        <v>201</v>
      </c>
      <c r="F64" s="234" t="s">
        <v>275</v>
      </c>
    </row>
    <row r="65" spans="1:11" s="212" customFormat="1" ht="24.75" customHeight="1" x14ac:dyDescent="0.15">
      <c r="A65" s="231">
        <v>44091</v>
      </c>
      <c r="B65" s="235" t="s">
        <v>202</v>
      </c>
      <c r="C65" s="216" t="s">
        <v>267</v>
      </c>
      <c r="D65" s="216">
        <v>13600000</v>
      </c>
      <c r="E65" s="216" t="s">
        <v>201</v>
      </c>
      <c r="F65" s="216" t="s">
        <v>226</v>
      </c>
    </row>
    <row r="66" spans="1:11" s="212" customFormat="1" ht="24.75" customHeight="1" x14ac:dyDescent="0.15">
      <c r="A66" s="231">
        <v>44091</v>
      </c>
      <c r="B66" s="235" t="s">
        <v>202</v>
      </c>
      <c r="C66" s="216" t="s">
        <v>267</v>
      </c>
      <c r="D66" s="216">
        <v>19997200</v>
      </c>
      <c r="E66" s="216" t="s">
        <v>201</v>
      </c>
      <c r="F66" s="216" t="s">
        <v>212</v>
      </c>
    </row>
    <row r="67" spans="1:11" s="212" customFormat="1" ht="24.75" customHeight="1" x14ac:dyDescent="0.15">
      <c r="A67" s="231">
        <v>44091</v>
      </c>
      <c r="B67" s="235" t="s">
        <v>202</v>
      </c>
      <c r="C67" s="216" t="s">
        <v>267</v>
      </c>
      <c r="D67" s="216">
        <v>34000000</v>
      </c>
      <c r="E67" s="216" t="s">
        <v>201</v>
      </c>
      <c r="F67" s="216" t="s">
        <v>236</v>
      </c>
    </row>
    <row r="68" spans="1:11" s="212" customFormat="1" ht="24.75" customHeight="1" x14ac:dyDescent="0.15">
      <c r="A68" s="231">
        <v>44091</v>
      </c>
      <c r="B68" s="235" t="s">
        <v>202</v>
      </c>
      <c r="C68" s="216" t="s">
        <v>267</v>
      </c>
      <c r="D68" s="216">
        <v>126124300</v>
      </c>
      <c r="E68" s="216" t="s">
        <v>201</v>
      </c>
      <c r="F68" s="216" t="s">
        <v>206</v>
      </c>
    </row>
    <row r="69" spans="1:11" s="212" customFormat="1" ht="24.75" customHeight="1" x14ac:dyDescent="0.15">
      <c r="A69" s="231">
        <v>44091</v>
      </c>
      <c r="B69" s="235" t="s">
        <v>202</v>
      </c>
      <c r="C69" s="216" t="s">
        <v>267</v>
      </c>
      <c r="D69" s="216">
        <v>41115000</v>
      </c>
      <c r="E69" s="216" t="s">
        <v>201</v>
      </c>
      <c r="F69" s="216" t="s">
        <v>247</v>
      </c>
    </row>
    <row r="70" spans="1:11" s="212" customFormat="1" ht="24.75" customHeight="1" x14ac:dyDescent="0.15">
      <c r="A70" s="231">
        <v>44091</v>
      </c>
      <c r="B70" s="235" t="s">
        <v>202</v>
      </c>
      <c r="C70" s="216" t="s">
        <v>267</v>
      </c>
      <c r="D70" s="216">
        <v>13882000</v>
      </c>
      <c r="E70" s="216" t="s">
        <v>201</v>
      </c>
      <c r="F70" s="216" t="s">
        <v>230</v>
      </c>
    </row>
    <row r="71" spans="1:11" s="212" customFormat="1" ht="24.75" customHeight="1" x14ac:dyDescent="0.15">
      <c r="A71" s="231">
        <v>44091</v>
      </c>
      <c r="B71" s="235" t="s">
        <v>202</v>
      </c>
      <c r="C71" s="216" t="s">
        <v>267</v>
      </c>
      <c r="D71" s="216">
        <v>12566000</v>
      </c>
      <c r="E71" s="216" t="s">
        <v>201</v>
      </c>
      <c r="F71" s="216" t="s">
        <v>243</v>
      </c>
    </row>
    <row r="72" spans="1:11" s="212" customFormat="1" ht="24.75" customHeight="1" x14ac:dyDescent="0.15">
      <c r="A72" s="231">
        <v>44091</v>
      </c>
      <c r="B72" s="235" t="s">
        <v>202</v>
      </c>
      <c r="C72" s="216" t="s">
        <v>267</v>
      </c>
      <c r="D72" s="216">
        <v>23057000</v>
      </c>
      <c r="E72" s="216" t="s">
        <v>201</v>
      </c>
      <c r="F72" s="216" t="s">
        <v>234</v>
      </c>
    </row>
    <row r="73" spans="1:11" s="212" customFormat="1" ht="24.75" customHeight="1" x14ac:dyDescent="0.15">
      <c r="A73" s="231">
        <v>44091</v>
      </c>
      <c r="B73" s="235" t="s">
        <v>202</v>
      </c>
      <c r="C73" s="216" t="s">
        <v>267</v>
      </c>
      <c r="D73" s="216">
        <v>18680000</v>
      </c>
      <c r="E73" s="216" t="s">
        <v>201</v>
      </c>
      <c r="F73" s="216" t="s">
        <v>220</v>
      </c>
      <c r="K73" s="237"/>
    </row>
    <row r="74" spans="1:11" s="212" customFormat="1" ht="24.75" customHeight="1" x14ac:dyDescent="0.15">
      <c r="A74" s="231">
        <v>44092</v>
      </c>
      <c r="B74" s="235" t="s">
        <v>202</v>
      </c>
      <c r="C74" s="216" t="s">
        <v>267</v>
      </c>
      <c r="D74" s="216">
        <v>1500000</v>
      </c>
      <c r="E74" s="216" t="s">
        <v>201</v>
      </c>
      <c r="F74" s="216" t="s">
        <v>238</v>
      </c>
    </row>
    <row r="75" spans="1:11" s="212" customFormat="1" ht="24.75" customHeight="1" x14ac:dyDescent="0.15">
      <c r="A75" s="231">
        <v>44137</v>
      </c>
      <c r="B75" s="235" t="s">
        <v>202</v>
      </c>
      <c r="C75" s="216" t="s">
        <v>267</v>
      </c>
      <c r="D75" s="216">
        <v>698296000</v>
      </c>
      <c r="E75" s="216" t="s">
        <v>270</v>
      </c>
      <c r="F75" s="216" t="s">
        <v>272</v>
      </c>
    </row>
    <row r="76" spans="1:11" s="212" customFormat="1" ht="24.75" customHeight="1" x14ac:dyDescent="0.15">
      <c r="A76" s="231">
        <v>44145</v>
      </c>
      <c r="B76" s="235" t="s">
        <v>202</v>
      </c>
      <c r="C76" s="216" t="s">
        <v>267</v>
      </c>
      <c r="D76" s="216">
        <v>133000000</v>
      </c>
      <c r="E76" s="216" t="s">
        <v>201</v>
      </c>
      <c r="F76" s="216" t="s">
        <v>277</v>
      </c>
    </row>
    <row r="77" spans="1:11" s="212" customFormat="1" ht="24.75" customHeight="1" x14ac:dyDescent="0.15">
      <c r="A77" s="231">
        <v>44160</v>
      </c>
      <c r="B77" s="235" t="s">
        <v>202</v>
      </c>
      <c r="C77" s="216" t="s">
        <v>267</v>
      </c>
      <c r="D77" s="216">
        <v>50000000</v>
      </c>
      <c r="E77" s="216" t="s">
        <v>201</v>
      </c>
      <c r="F77" s="216" t="s">
        <v>277</v>
      </c>
    </row>
    <row r="78" spans="1:11" s="212" customFormat="1" ht="24.75" customHeight="1" x14ac:dyDescent="0.15">
      <c r="A78" s="231">
        <v>44186</v>
      </c>
      <c r="B78" s="235" t="s">
        <v>202</v>
      </c>
      <c r="C78" s="216" t="s">
        <v>267</v>
      </c>
      <c r="D78" s="216">
        <v>187500000</v>
      </c>
      <c r="E78" s="216" t="s">
        <v>201</v>
      </c>
      <c r="F78" s="216" t="s">
        <v>277</v>
      </c>
    </row>
    <row r="79" spans="1:11" s="212" customFormat="1" ht="24.75" customHeight="1" x14ac:dyDescent="0.15">
      <c r="A79" s="384" t="s">
        <v>123</v>
      </c>
      <c r="B79" s="384"/>
      <c r="C79" s="216"/>
      <c r="D79" s="216">
        <f>SUM(D5:D78)</f>
        <v>7111185000</v>
      </c>
      <c r="E79" s="216"/>
      <c r="F79" s="216"/>
    </row>
    <row r="80" spans="1:11" s="212" customFormat="1" x14ac:dyDescent="0.15"/>
    <row r="83" spans="4:4" x14ac:dyDescent="0.15">
      <c r="D83" s="242"/>
    </row>
  </sheetData>
  <autoFilter ref="A4:F79"/>
  <sortState ref="A5:F65">
    <sortCondition ref="A5"/>
  </sortState>
  <mergeCells count="3">
    <mergeCell ref="A3:B3"/>
    <mergeCell ref="A79:B79"/>
    <mergeCell ref="B1:F1"/>
  </mergeCells>
  <phoneticPr fontId="4" type="noConversion"/>
  <pageMargins left="0.59055118110236227" right="0.59055118110236227" top="0.78740157480314965" bottom="0.59055118110236227" header="0" footer="0"/>
  <pageSetup paperSize="9" scale="6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sqref="A1:G1"/>
    </sheetView>
  </sheetViews>
  <sheetFormatPr defaultColWidth="10" defaultRowHeight="13.5" x14ac:dyDescent="0.15"/>
  <cols>
    <col min="1" max="1" width="15" style="217" customWidth="1"/>
    <col min="2" max="2" width="16.625" style="217" customWidth="1"/>
    <col min="3" max="3" width="15.125" style="217" customWidth="1"/>
    <col min="4" max="4" width="49.5" style="217" customWidth="1"/>
    <col min="5" max="5" width="17.25" style="217" customWidth="1"/>
    <col min="6" max="256" width="10" style="217"/>
    <col min="257" max="257" width="17.75" style="217" customWidth="1"/>
    <col min="258" max="258" width="13.625" style="217" customWidth="1"/>
    <col min="259" max="259" width="17.75" style="217" customWidth="1"/>
    <col min="260" max="260" width="18.625" style="217" customWidth="1"/>
    <col min="261" max="261" width="24.375" style="217" customWidth="1"/>
    <col min="262" max="512" width="10" style="217"/>
    <col min="513" max="513" width="17.75" style="217" customWidth="1"/>
    <col min="514" max="514" width="13.625" style="217" customWidth="1"/>
    <col min="515" max="515" width="17.75" style="217" customWidth="1"/>
    <col min="516" max="516" width="18.625" style="217" customWidth="1"/>
    <col min="517" max="517" width="24.375" style="217" customWidth="1"/>
    <col min="518" max="768" width="10" style="217"/>
    <col min="769" max="769" width="17.75" style="217" customWidth="1"/>
    <col min="770" max="770" width="13.625" style="217" customWidth="1"/>
    <col min="771" max="771" width="17.75" style="217" customWidth="1"/>
    <col min="772" max="772" width="18.625" style="217" customWidth="1"/>
    <col min="773" max="773" width="24.375" style="217" customWidth="1"/>
    <col min="774" max="1024" width="10" style="217"/>
    <col min="1025" max="1025" width="17.75" style="217" customWidth="1"/>
    <col min="1026" max="1026" width="13.625" style="217" customWidth="1"/>
    <col min="1027" max="1027" width="17.75" style="217" customWidth="1"/>
    <col min="1028" max="1028" width="18.625" style="217" customWidth="1"/>
    <col min="1029" max="1029" width="24.375" style="217" customWidth="1"/>
    <col min="1030" max="1280" width="10" style="217"/>
    <col min="1281" max="1281" width="17.75" style="217" customWidth="1"/>
    <col min="1282" max="1282" width="13.625" style="217" customWidth="1"/>
    <col min="1283" max="1283" width="17.75" style="217" customWidth="1"/>
    <col min="1284" max="1284" width="18.625" style="217" customWidth="1"/>
    <col min="1285" max="1285" width="24.375" style="217" customWidth="1"/>
    <col min="1286" max="1536" width="10" style="217"/>
    <col min="1537" max="1537" width="17.75" style="217" customWidth="1"/>
    <col min="1538" max="1538" width="13.625" style="217" customWidth="1"/>
    <col min="1539" max="1539" width="17.75" style="217" customWidth="1"/>
    <col min="1540" max="1540" width="18.625" style="217" customWidth="1"/>
    <col min="1541" max="1541" width="24.375" style="217" customWidth="1"/>
    <col min="1542" max="1792" width="10" style="217"/>
    <col min="1793" max="1793" width="17.75" style="217" customWidth="1"/>
    <col min="1794" max="1794" width="13.625" style="217" customWidth="1"/>
    <col min="1795" max="1795" width="17.75" style="217" customWidth="1"/>
    <col min="1796" max="1796" width="18.625" style="217" customWidth="1"/>
    <col min="1797" max="1797" width="24.375" style="217" customWidth="1"/>
    <col min="1798" max="2048" width="10" style="217"/>
    <col min="2049" max="2049" width="17.75" style="217" customWidth="1"/>
    <col min="2050" max="2050" width="13.625" style="217" customWidth="1"/>
    <col min="2051" max="2051" width="17.75" style="217" customWidth="1"/>
    <col min="2052" max="2052" width="18.625" style="217" customWidth="1"/>
    <col min="2053" max="2053" width="24.375" style="217" customWidth="1"/>
    <col min="2054" max="2304" width="10" style="217"/>
    <col min="2305" max="2305" width="17.75" style="217" customWidth="1"/>
    <col min="2306" max="2306" width="13.625" style="217" customWidth="1"/>
    <col min="2307" max="2307" width="17.75" style="217" customWidth="1"/>
    <col min="2308" max="2308" width="18.625" style="217" customWidth="1"/>
    <col min="2309" max="2309" width="24.375" style="217" customWidth="1"/>
    <col min="2310" max="2560" width="10" style="217"/>
    <col min="2561" max="2561" width="17.75" style="217" customWidth="1"/>
    <col min="2562" max="2562" width="13.625" style="217" customWidth="1"/>
    <col min="2563" max="2563" width="17.75" style="217" customWidth="1"/>
    <col min="2564" max="2564" width="18.625" style="217" customWidth="1"/>
    <col min="2565" max="2565" width="24.375" style="217" customWidth="1"/>
    <col min="2566" max="2816" width="10" style="217"/>
    <col min="2817" max="2817" width="17.75" style="217" customWidth="1"/>
    <col min="2818" max="2818" width="13.625" style="217" customWidth="1"/>
    <col min="2819" max="2819" width="17.75" style="217" customWidth="1"/>
    <col min="2820" max="2820" width="18.625" style="217" customWidth="1"/>
    <col min="2821" max="2821" width="24.375" style="217" customWidth="1"/>
    <col min="2822" max="3072" width="10" style="217"/>
    <col min="3073" max="3073" width="17.75" style="217" customWidth="1"/>
    <col min="3074" max="3074" width="13.625" style="217" customWidth="1"/>
    <col min="3075" max="3075" width="17.75" style="217" customWidth="1"/>
    <col min="3076" max="3076" width="18.625" style="217" customWidth="1"/>
    <col min="3077" max="3077" width="24.375" style="217" customWidth="1"/>
    <col min="3078" max="3328" width="10" style="217"/>
    <col min="3329" max="3329" width="17.75" style="217" customWidth="1"/>
    <col min="3330" max="3330" width="13.625" style="217" customWidth="1"/>
    <col min="3331" max="3331" width="17.75" style="217" customWidth="1"/>
    <col min="3332" max="3332" width="18.625" style="217" customWidth="1"/>
    <col min="3333" max="3333" width="24.375" style="217" customWidth="1"/>
    <col min="3334" max="3584" width="10" style="217"/>
    <col min="3585" max="3585" width="17.75" style="217" customWidth="1"/>
    <col min="3586" max="3586" width="13.625" style="217" customWidth="1"/>
    <col min="3587" max="3587" width="17.75" style="217" customWidth="1"/>
    <col min="3588" max="3588" width="18.625" style="217" customWidth="1"/>
    <col min="3589" max="3589" width="24.375" style="217" customWidth="1"/>
    <col min="3590" max="3840" width="10" style="217"/>
    <col min="3841" max="3841" width="17.75" style="217" customWidth="1"/>
    <col min="3842" max="3842" width="13.625" style="217" customWidth="1"/>
    <col min="3843" max="3843" width="17.75" style="217" customWidth="1"/>
    <col min="3844" max="3844" width="18.625" style="217" customWidth="1"/>
    <col min="3845" max="3845" width="24.375" style="217" customWidth="1"/>
    <col min="3846" max="4096" width="10" style="217"/>
    <col min="4097" max="4097" width="17.75" style="217" customWidth="1"/>
    <col min="4098" max="4098" width="13.625" style="217" customWidth="1"/>
    <col min="4099" max="4099" width="17.75" style="217" customWidth="1"/>
    <col min="4100" max="4100" width="18.625" style="217" customWidth="1"/>
    <col min="4101" max="4101" width="24.375" style="217" customWidth="1"/>
    <col min="4102" max="4352" width="10" style="217"/>
    <col min="4353" max="4353" width="17.75" style="217" customWidth="1"/>
    <col min="4354" max="4354" width="13.625" style="217" customWidth="1"/>
    <col min="4355" max="4355" width="17.75" style="217" customWidth="1"/>
    <col min="4356" max="4356" width="18.625" style="217" customWidth="1"/>
    <col min="4357" max="4357" width="24.375" style="217" customWidth="1"/>
    <col min="4358" max="4608" width="10" style="217"/>
    <col min="4609" max="4609" width="17.75" style="217" customWidth="1"/>
    <col min="4610" max="4610" width="13.625" style="217" customWidth="1"/>
    <col min="4611" max="4611" width="17.75" style="217" customWidth="1"/>
    <col min="4612" max="4612" width="18.625" style="217" customWidth="1"/>
    <col min="4613" max="4613" width="24.375" style="217" customWidth="1"/>
    <col min="4614" max="4864" width="10" style="217"/>
    <col min="4865" max="4865" width="17.75" style="217" customWidth="1"/>
    <col min="4866" max="4866" width="13.625" style="217" customWidth="1"/>
    <col min="4867" max="4867" width="17.75" style="217" customWidth="1"/>
    <col min="4868" max="4868" width="18.625" style="217" customWidth="1"/>
    <col min="4869" max="4869" width="24.375" style="217" customWidth="1"/>
    <col min="4870" max="5120" width="10" style="217"/>
    <col min="5121" max="5121" width="17.75" style="217" customWidth="1"/>
    <col min="5122" max="5122" width="13.625" style="217" customWidth="1"/>
    <col min="5123" max="5123" width="17.75" style="217" customWidth="1"/>
    <col min="5124" max="5124" width="18.625" style="217" customWidth="1"/>
    <col min="5125" max="5125" width="24.375" style="217" customWidth="1"/>
    <col min="5126" max="5376" width="10" style="217"/>
    <col min="5377" max="5377" width="17.75" style="217" customWidth="1"/>
    <col min="5378" max="5378" width="13.625" style="217" customWidth="1"/>
    <col min="5379" max="5379" width="17.75" style="217" customWidth="1"/>
    <col min="5380" max="5380" width="18.625" style="217" customWidth="1"/>
    <col min="5381" max="5381" width="24.375" style="217" customWidth="1"/>
    <col min="5382" max="5632" width="10" style="217"/>
    <col min="5633" max="5633" width="17.75" style="217" customWidth="1"/>
    <col min="5634" max="5634" width="13.625" style="217" customWidth="1"/>
    <col min="5635" max="5635" width="17.75" style="217" customWidth="1"/>
    <col min="5636" max="5636" width="18.625" style="217" customWidth="1"/>
    <col min="5637" max="5637" width="24.375" style="217" customWidth="1"/>
    <col min="5638" max="5888" width="10" style="217"/>
    <col min="5889" max="5889" width="17.75" style="217" customWidth="1"/>
    <col min="5890" max="5890" width="13.625" style="217" customWidth="1"/>
    <col min="5891" max="5891" width="17.75" style="217" customWidth="1"/>
    <col min="5892" max="5892" width="18.625" style="217" customWidth="1"/>
    <col min="5893" max="5893" width="24.375" style="217" customWidth="1"/>
    <col min="5894" max="6144" width="10" style="217"/>
    <col min="6145" max="6145" width="17.75" style="217" customWidth="1"/>
    <col min="6146" max="6146" width="13.625" style="217" customWidth="1"/>
    <col min="6147" max="6147" width="17.75" style="217" customWidth="1"/>
    <col min="6148" max="6148" width="18.625" style="217" customWidth="1"/>
    <col min="6149" max="6149" width="24.375" style="217" customWidth="1"/>
    <col min="6150" max="6400" width="10" style="217"/>
    <col min="6401" max="6401" width="17.75" style="217" customWidth="1"/>
    <col min="6402" max="6402" width="13.625" style="217" customWidth="1"/>
    <col min="6403" max="6403" width="17.75" style="217" customWidth="1"/>
    <col min="6404" max="6404" width="18.625" style="217" customWidth="1"/>
    <col min="6405" max="6405" width="24.375" style="217" customWidth="1"/>
    <col min="6406" max="6656" width="10" style="217"/>
    <col min="6657" max="6657" width="17.75" style="217" customWidth="1"/>
    <col min="6658" max="6658" width="13.625" style="217" customWidth="1"/>
    <col min="6659" max="6659" width="17.75" style="217" customWidth="1"/>
    <col min="6660" max="6660" width="18.625" style="217" customWidth="1"/>
    <col min="6661" max="6661" width="24.375" style="217" customWidth="1"/>
    <col min="6662" max="6912" width="10" style="217"/>
    <col min="6913" max="6913" width="17.75" style="217" customWidth="1"/>
    <col min="6914" max="6914" width="13.625" style="217" customWidth="1"/>
    <col min="6915" max="6915" width="17.75" style="217" customWidth="1"/>
    <col min="6916" max="6916" width="18.625" style="217" customWidth="1"/>
    <col min="6917" max="6917" width="24.375" style="217" customWidth="1"/>
    <col min="6918" max="7168" width="10" style="217"/>
    <col min="7169" max="7169" width="17.75" style="217" customWidth="1"/>
    <col min="7170" max="7170" width="13.625" style="217" customWidth="1"/>
    <col min="7171" max="7171" width="17.75" style="217" customWidth="1"/>
    <col min="7172" max="7172" width="18.625" style="217" customWidth="1"/>
    <col min="7173" max="7173" width="24.375" style="217" customWidth="1"/>
    <col min="7174" max="7424" width="10" style="217"/>
    <col min="7425" max="7425" width="17.75" style="217" customWidth="1"/>
    <col min="7426" max="7426" width="13.625" style="217" customWidth="1"/>
    <col min="7427" max="7427" width="17.75" style="217" customWidth="1"/>
    <col min="7428" max="7428" width="18.625" style="217" customWidth="1"/>
    <col min="7429" max="7429" width="24.375" style="217" customWidth="1"/>
    <col min="7430" max="7680" width="10" style="217"/>
    <col min="7681" max="7681" width="17.75" style="217" customWidth="1"/>
    <col min="7682" max="7682" width="13.625" style="217" customWidth="1"/>
    <col min="7683" max="7683" width="17.75" style="217" customWidth="1"/>
    <col min="7684" max="7684" width="18.625" style="217" customWidth="1"/>
    <col min="7685" max="7685" width="24.375" style="217" customWidth="1"/>
    <col min="7686" max="7936" width="10" style="217"/>
    <col min="7937" max="7937" width="17.75" style="217" customWidth="1"/>
    <col min="7938" max="7938" width="13.625" style="217" customWidth="1"/>
    <col min="7939" max="7939" width="17.75" style="217" customWidth="1"/>
    <col min="7940" max="7940" width="18.625" style="217" customWidth="1"/>
    <col min="7941" max="7941" width="24.375" style="217" customWidth="1"/>
    <col min="7942" max="8192" width="10" style="217"/>
    <col min="8193" max="8193" width="17.75" style="217" customWidth="1"/>
    <col min="8194" max="8194" width="13.625" style="217" customWidth="1"/>
    <col min="8195" max="8195" width="17.75" style="217" customWidth="1"/>
    <col min="8196" max="8196" width="18.625" style="217" customWidth="1"/>
    <col min="8197" max="8197" width="24.375" style="217" customWidth="1"/>
    <col min="8198" max="8448" width="10" style="217"/>
    <col min="8449" max="8449" width="17.75" style="217" customWidth="1"/>
    <col min="8450" max="8450" width="13.625" style="217" customWidth="1"/>
    <col min="8451" max="8451" width="17.75" style="217" customWidth="1"/>
    <col min="8452" max="8452" width="18.625" style="217" customWidth="1"/>
    <col min="8453" max="8453" width="24.375" style="217" customWidth="1"/>
    <col min="8454" max="8704" width="10" style="217"/>
    <col min="8705" max="8705" width="17.75" style="217" customWidth="1"/>
    <col min="8706" max="8706" width="13.625" style="217" customWidth="1"/>
    <col min="8707" max="8707" width="17.75" style="217" customWidth="1"/>
    <col min="8708" max="8708" width="18.625" style="217" customWidth="1"/>
    <col min="8709" max="8709" width="24.375" style="217" customWidth="1"/>
    <col min="8710" max="8960" width="10" style="217"/>
    <col min="8961" max="8961" width="17.75" style="217" customWidth="1"/>
    <col min="8962" max="8962" width="13.625" style="217" customWidth="1"/>
    <col min="8963" max="8963" width="17.75" style="217" customWidth="1"/>
    <col min="8964" max="8964" width="18.625" style="217" customWidth="1"/>
    <col min="8965" max="8965" width="24.375" style="217" customWidth="1"/>
    <col min="8966" max="9216" width="10" style="217"/>
    <col min="9217" max="9217" width="17.75" style="217" customWidth="1"/>
    <col min="9218" max="9218" width="13.625" style="217" customWidth="1"/>
    <col min="9219" max="9219" width="17.75" style="217" customWidth="1"/>
    <col min="9220" max="9220" width="18.625" style="217" customWidth="1"/>
    <col min="9221" max="9221" width="24.375" style="217" customWidth="1"/>
    <col min="9222" max="9472" width="10" style="217"/>
    <col min="9473" max="9473" width="17.75" style="217" customWidth="1"/>
    <col min="9474" max="9474" width="13.625" style="217" customWidth="1"/>
    <col min="9475" max="9475" width="17.75" style="217" customWidth="1"/>
    <col min="9476" max="9476" width="18.625" style="217" customWidth="1"/>
    <col min="9477" max="9477" width="24.375" style="217" customWidth="1"/>
    <col min="9478" max="9728" width="10" style="217"/>
    <col min="9729" max="9729" width="17.75" style="217" customWidth="1"/>
    <col min="9730" max="9730" width="13.625" style="217" customWidth="1"/>
    <col min="9731" max="9731" width="17.75" style="217" customWidth="1"/>
    <col min="9732" max="9732" width="18.625" style="217" customWidth="1"/>
    <col min="9733" max="9733" width="24.375" style="217" customWidth="1"/>
    <col min="9734" max="9984" width="10" style="217"/>
    <col min="9985" max="9985" width="17.75" style="217" customWidth="1"/>
    <col min="9986" max="9986" width="13.625" style="217" customWidth="1"/>
    <col min="9987" max="9987" width="17.75" style="217" customWidth="1"/>
    <col min="9988" max="9988" width="18.625" style="217" customWidth="1"/>
    <col min="9989" max="9989" width="24.375" style="217" customWidth="1"/>
    <col min="9990" max="10240" width="10" style="217"/>
    <col min="10241" max="10241" width="17.75" style="217" customWidth="1"/>
    <col min="10242" max="10242" width="13.625" style="217" customWidth="1"/>
    <col min="10243" max="10243" width="17.75" style="217" customWidth="1"/>
    <col min="10244" max="10244" width="18.625" style="217" customWidth="1"/>
    <col min="10245" max="10245" width="24.375" style="217" customWidth="1"/>
    <col min="10246" max="10496" width="10" style="217"/>
    <col min="10497" max="10497" width="17.75" style="217" customWidth="1"/>
    <col min="10498" max="10498" width="13.625" style="217" customWidth="1"/>
    <col min="10499" max="10499" width="17.75" style="217" customWidth="1"/>
    <col min="10500" max="10500" width="18.625" style="217" customWidth="1"/>
    <col min="10501" max="10501" width="24.375" style="217" customWidth="1"/>
    <col min="10502" max="10752" width="10" style="217"/>
    <col min="10753" max="10753" width="17.75" style="217" customWidth="1"/>
    <col min="10754" max="10754" width="13.625" style="217" customWidth="1"/>
    <col min="10755" max="10755" width="17.75" style="217" customWidth="1"/>
    <col min="10756" max="10756" width="18.625" style="217" customWidth="1"/>
    <col min="10757" max="10757" width="24.375" style="217" customWidth="1"/>
    <col min="10758" max="11008" width="10" style="217"/>
    <col min="11009" max="11009" width="17.75" style="217" customWidth="1"/>
    <col min="11010" max="11010" width="13.625" style="217" customWidth="1"/>
    <col min="11011" max="11011" width="17.75" style="217" customWidth="1"/>
    <col min="11012" max="11012" width="18.625" style="217" customWidth="1"/>
    <col min="11013" max="11013" width="24.375" style="217" customWidth="1"/>
    <col min="11014" max="11264" width="10" style="217"/>
    <col min="11265" max="11265" width="17.75" style="217" customWidth="1"/>
    <col min="11266" max="11266" width="13.625" style="217" customWidth="1"/>
    <col min="11267" max="11267" width="17.75" style="217" customWidth="1"/>
    <col min="11268" max="11268" width="18.625" style="217" customWidth="1"/>
    <col min="11269" max="11269" width="24.375" style="217" customWidth="1"/>
    <col min="11270" max="11520" width="10" style="217"/>
    <col min="11521" max="11521" width="17.75" style="217" customWidth="1"/>
    <col min="11522" max="11522" width="13.625" style="217" customWidth="1"/>
    <col min="11523" max="11523" width="17.75" style="217" customWidth="1"/>
    <col min="11524" max="11524" width="18.625" style="217" customWidth="1"/>
    <col min="11525" max="11525" width="24.375" style="217" customWidth="1"/>
    <col min="11526" max="11776" width="10" style="217"/>
    <col min="11777" max="11777" width="17.75" style="217" customWidth="1"/>
    <col min="11778" max="11778" width="13.625" style="217" customWidth="1"/>
    <col min="11779" max="11779" width="17.75" style="217" customWidth="1"/>
    <col min="11780" max="11780" width="18.625" style="217" customWidth="1"/>
    <col min="11781" max="11781" width="24.375" style="217" customWidth="1"/>
    <col min="11782" max="12032" width="10" style="217"/>
    <col min="12033" max="12033" width="17.75" style="217" customWidth="1"/>
    <col min="12034" max="12034" width="13.625" style="217" customWidth="1"/>
    <col min="12035" max="12035" width="17.75" style="217" customWidth="1"/>
    <col min="12036" max="12036" width="18.625" style="217" customWidth="1"/>
    <col min="12037" max="12037" width="24.375" style="217" customWidth="1"/>
    <col min="12038" max="12288" width="10" style="217"/>
    <col min="12289" max="12289" width="17.75" style="217" customWidth="1"/>
    <col min="12290" max="12290" width="13.625" style="217" customWidth="1"/>
    <col min="12291" max="12291" width="17.75" style="217" customWidth="1"/>
    <col min="12292" max="12292" width="18.625" style="217" customWidth="1"/>
    <col min="12293" max="12293" width="24.375" style="217" customWidth="1"/>
    <col min="12294" max="12544" width="10" style="217"/>
    <col min="12545" max="12545" width="17.75" style="217" customWidth="1"/>
    <col min="12546" max="12546" width="13.625" style="217" customWidth="1"/>
    <col min="12547" max="12547" width="17.75" style="217" customWidth="1"/>
    <col min="12548" max="12548" width="18.625" style="217" customWidth="1"/>
    <col min="12549" max="12549" width="24.375" style="217" customWidth="1"/>
    <col min="12550" max="12800" width="10" style="217"/>
    <col min="12801" max="12801" width="17.75" style="217" customWidth="1"/>
    <col min="12802" max="12802" width="13.625" style="217" customWidth="1"/>
    <col min="12803" max="12803" width="17.75" style="217" customWidth="1"/>
    <col min="12804" max="12804" width="18.625" style="217" customWidth="1"/>
    <col min="12805" max="12805" width="24.375" style="217" customWidth="1"/>
    <col min="12806" max="13056" width="10" style="217"/>
    <col min="13057" max="13057" width="17.75" style="217" customWidth="1"/>
    <col min="13058" max="13058" width="13.625" style="217" customWidth="1"/>
    <col min="13059" max="13059" width="17.75" style="217" customWidth="1"/>
    <col min="13060" max="13060" width="18.625" style="217" customWidth="1"/>
    <col min="13061" max="13061" width="24.375" style="217" customWidth="1"/>
    <col min="13062" max="13312" width="10" style="217"/>
    <col min="13313" max="13313" width="17.75" style="217" customWidth="1"/>
    <col min="13314" max="13314" width="13.625" style="217" customWidth="1"/>
    <col min="13315" max="13315" width="17.75" style="217" customWidth="1"/>
    <col min="13316" max="13316" width="18.625" style="217" customWidth="1"/>
    <col min="13317" max="13317" width="24.375" style="217" customWidth="1"/>
    <col min="13318" max="13568" width="10" style="217"/>
    <col min="13569" max="13569" width="17.75" style="217" customWidth="1"/>
    <col min="13570" max="13570" width="13.625" style="217" customWidth="1"/>
    <col min="13571" max="13571" width="17.75" style="217" customWidth="1"/>
    <col min="13572" max="13572" width="18.625" style="217" customWidth="1"/>
    <col min="13573" max="13573" width="24.375" style="217" customWidth="1"/>
    <col min="13574" max="13824" width="10" style="217"/>
    <col min="13825" max="13825" width="17.75" style="217" customWidth="1"/>
    <col min="13826" max="13826" width="13.625" style="217" customWidth="1"/>
    <col min="13827" max="13827" width="17.75" style="217" customWidth="1"/>
    <col min="13828" max="13828" width="18.625" style="217" customWidth="1"/>
    <col min="13829" max="13829" width="24.375" style="217" customWidth="1"/>
    <col min="13830" max="14080" width="10" style="217"/>
    <col min="14081" max="14081" width="17.75" style="217" customWidth="1"/>
    <col min="14082" max="14082" width="13.625" style="217" customWidth="1"/>
    <col min="14083" max="14083" width="17.75" style="217" customWidth="1"/>
    <col min="14084" max="14084" width="18.625" style="217" customWidth="1"/>
    <col min="14085" max="14085" width="24.375" style="217" customWidth="1"/>
    <col min="14086" max="14336" width="10" style="217"/>
    <col min="14337" max="14337" width="17.75" style="217" customWidth="1"/>
    <col min="14338" max="14338" width="13.625" style="217" customWidth="1"/>
    <col min="14339" max="14339" width="17.75" style="217" customWidth="1"/>
    <col min="14340" max="14340" width="18.625" style="217" customWidth="1"/>
    <col min="14341" max="14341" width="24.375" style="217" customWidth="1"/>
    <col min="14342" max="14592" width="10" style="217"/>
    <col min="14593" max="14593" width="17.75" style="217" customWidth="1"/>
    <col min="14594" max="14594" width="13.625" style="217" customWidth="1"/>
    <col min="14595" max="14595" width="17.75" style="217" customWidth="1"/>
    <col min="14596" max="14596" width="18.625" style="217" customWidth="1"/>
    <col min="14597" max="14597" width="24.375" style="217" customWidth="1"/>
    <col min="14598" max="14848" width="10" style="217"/>
    <col min="14849" max="14849" width="17.75" style="217" customWidth="1"/>
    <col min="14850" max="14850" width="13.625" style="217" customWidth="1"/>
    <col min="14851" max="14851" width="17.75" style="217" customWidth="1"/>
    <col min="14852" max="14852" width="18.625" style="217" customWidth="1"/>
    <col min="14853" max="14853" width="24.375" style="217" customWidth="1"/>
    <col min="14854" max="15104" width="10" style="217"/>
    <col min="15105" max="15105" width="17.75" style="217" customWidth="1"/>
    <col min="15106" max="15106" width="13.625" style="217" customWidth="1"/>
    <col min="15107" max="15107" width="17.75" style="217" customWidth="1"/>
    <col min="15108" max="15108" width="18.625" style="217" customWidth="1"/>
    <col min="15109" max="15109" width="24.375" style="217" customWidth="1"/>
    <col min="15110" max="15360" width="10" style="217"/>
    <col min="15361" max="15361" width="17.75" style="217" customWidth="1"/>
    <col min="15362" max="15362" width="13.625" style="217" customWidth="1"/>
    <col min="15363" max="15363" width="17.75" style="217" customWidth="1"/>
    <col min="15364" max="15364" width="18.625" style="217" customWidth="1"/>
    <col min="15365" max="15365" width="24.375" style="217" customWidth="1"/>
    <col min="15366" max="15616" width="10" style="217"/>
    <col min="15617" max="15617" width="17.75" style="217" customWidth="1"/>
    <col min="15618" max="15618" width="13.625" style="217" customWidth="1"/>
    <col min="15619" max="15619" width="17.75" style="217" customWidth="1"/>
    <col min="15620" max="15620" width="18.625" style="217" customWidth="1"/>
    <col min="15621" max="15621" width="24.375" style="217" customWidth="1"/>
    <col min="15622" max="15872" width="10" style="217"/>
    <col min="15873" max="15873" width="17.75" style="217" customWidth="1"/>
    <col min="15874" max="15874" width="13.625" style="217" customWidth="1"/>
    <col min="15875" max="15875" width="17.75" style="217" customWidth="1"/>
    <col min="15876" max="15876" width="18.625" style="217" customWidth="1"/>
    <col min="15877" max="15877" width="24.375" style="217" customWidth="1"/>
    <col min="15878" max="16128" width="10" style="217"/>
    <col min="16129" max="16129" width="17.75" style="217" customWidth="1"/>
    <col min="16130" max="16130" width="13.625" style="217" customWidth="1"/>
    <col min="16131" max="16131" width="17.75" style="217" customWidth="1"/>
    <col min="16132" max="16132" width="18.625" style="217" customWidth="1"/>
    <col min="16133" max="16133" width="24.375" style="217" customWidth="1"/>
    <col min="16134" max="16384" width="10" style="217"/>
  </cols>
  <sheetData>
    <row r="1" spans="1:5" s="212" customFormat="1" ht="24.75" customHeight="1" x14ac:dyDescent="0.25">
      <c r="A1" s="263" t="s">
        <v>384</v>
      </c>
      <c r="B1" s="385" t="s">
        <v>259</v>
      </c>
      <c r="C1" s="385"/>
      <c r="D1" s="385"/>
      <c r="E1" s="385"/>
    </row>
    <row r="2" spans="1:5" s="212" customFormat="1" ht="20.100000000000001" customHeight="1" x14ac:dyDescent="0.15">
      <c r="A2" s="213"/>
      <c r="B2" s="213"/>
      <c r="C2" s="213"/>
      <c r="D2" s="213"/>
      <c r="E2" s="213"/>
    </row>
    <row r="3" spans="1:5" s="212" customFormat="1" ht="20.100000000000001" customHeight="1" x14ac:dyDescent="0.15">
      <c r="A3" s="383" t="s">
        <v>315</v>
      </c>
      <c r="B3" s="383"/>
      <c r="C3" s="213"/>
      <c r="D3" s="213"/>
      <c r="E3" s="214" t="s">
        <v>117</v>
      </c>
    </row>
    <row r="4" spans="1:5" s="212" customFormat="1" ht="24.75" customHeight="1" x14ac:dyDescent="0.15">
      <c r="A4" s="391" t="s">
        <v>345</v>
      </c>
      <c r="B4" s="392"/>
      <c r="C4" s="386" t="s">
        <v>120</v>
      </c>
      <c r="D4" s="386" t="s">
        <v>121</v>
      </c>
      <c r="E4" s="386" t="s">
        <v>122</v>
      </c>
    </row>
    <row r="5" spans="1:5" s="212" customFormat="1" ht="24.75" customHeight="1" x14ac:dyDescent="0.15">
      <c r="A5" s="215" t="s">
        <v>118</v>
      </c>
      <c r="B5" s="215" t="s">
        <v>119</v>
      </c>
      <c r="C5" s="387"/>
      <c r="D5" s="387"/>
      <c r="E5" s="387"/>
    </row>
    <row r="6" spans="1:5" s="212" customFormat="1" ht="26.25" customHeight="1" x14ac:dyDescent="0.15">
      <c r="A6" s="388" t="s">
        <v>257</v>
      </c>
      <c r="B6" s="235" t="s">
        <v>258</v>
      </c>
      <c r="C6" s="216">
        <v>271270860</v>
      </c>
      <c r="D6" s="243" t="s">
        <v>309</v>
      </c>
      <c r="E6" s="216"/>
    </row>
    <row r="7" spans="1:5" s="212" customFormat="1" ht="51" customHeight="1" x14ac:dyDescent="0.15">
      <c r="A7" s="389"/>
      <c r="B7" s="241" t="s">
        <v>260</v>
      </c>
      <c r="C7" s="216">
        <v>38362930</v>
      </c>
      <c r="D7" s="243" t="s">
        <v>308</v>
      </c>
      <c r="E7" s="216"/>
    </row>
    <row r="8" spans="1:5" s="212" customFormat="1" ht="24.75" customHeight="1" x14ac:dyDescent="0.15">
      <c r="A8" s="389"/>
      <c r="B8" s="241" t="s">
        <v>261</v>
      </c>
      <c r="C8" s="216">
        <v>26684320</v>
      </c>
      <c r="D8" s="244" t="s">
        <v>310</v>
      </c>
      <c r="E8" s="216"/>
    </row>
    <row r="9" spans="1:5" s="212" customFormat="1" ht="24.75" customHeight="1" x14ac:dyDescent="0.15">
      <c r="A9" s="389"/>
      <c r="B9" s="241" t="s">
        <v>262</v>
      </c>
      <c r="C9" s="216">
        <v>31769580</v>
      </c>
      <c r="D9" s="244" t="s">
        <v>311</v>
      </c>
      <c r="E9" s="216"/>
    </row>
    <row r="10" spans="1:5" s="212" customFormat="1" ht="24.75" customHeight="1" x14ac:dyDescent="0.15">
      <c r="A10" s="390"/>
      <c r="B10" s="241" t="s">
        <v>263</v>
      </c>
      <c r="C10" s="216">
        <v>2500000</v>
      </c>
      <c r="D10" s="244" t="s">
        <v>312</v>
      </c>
      <c r="E10" s="216"/>
    </row>
    <row r="11" spans="1:5" s="212" customFormat="1" ht="24.75" customHeight="1" x14ac:dyDescent="0.15">
      <c r="A11" s="384" t="s">
        <v>123</v>
      </c>
      <c r="B11" s="384"/>
      <c r="C11" s="216">
        <f>SUM(C6:C10)</f>
        <v>370587690</v>
      </c>
      <c r="D11" s="216"/>
      <c r="E11" s="216"/>
    </row>
    <row r="12" spans="1:5" s="212" customFormat="1" x14ac:dyDescent="0.15"/>
  </sheetData>
  <mergeCells count="8">
    <mergeCell ref="D4:D5"/>
    <mergeCell ref="E4:E5"/>
    <mergeCell ref="B1:E1"/>
    <mergeCell ref="A3:B3"/>
    <mergeCell ref="A11:B11"/>
    <mergeCell ref="A6:A10"/>
    <mergeCell ref="A4:B4"/>
    <mergeCell ref="C4:C5"/>
  </mergeCells>
  <phoneticPr fontId="4" type="noConversion"/>
  <pageMargins left="0.59055118110236227" right="0.59055118110236227" top="0.78740157480314965" bottom="0.59055118110236227" header="0" footer="0"/>
  <pageSetup paperSize="9" scale="7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sqref="A1:G1"/>
    </sheetView>
  </sheetViews>
  <sheetFormatPr defaultColWidth="10" defaultRowHeight="13.5" x14ac:dyDescent="0.15"/>
  <cols>
    <col min="1" max="1" width="17.75" style="217" customWidth="1"/>
    <col min="2" max="2" width="18.625" style="217" customWidth="1"/>
    <col min="3" max="3" width="17.75" style="217" customWidth="1"/>
    <col min="4" max="4" width="50.125" style="217" customWidth="1"/>
    <col min="5" max="5" width="12.875" style="217" customWidth="1"/>
    <col min="6" max="256" width="10" style="217"/>
    <col min="257" max="257" width="17.75" style="217" customWidth="1"/>
    <col min="258" max="258" width="13.625" style="217" customWidth="1"/>
    <col min="259" max="259" width="17.75" style="217" customWidth="1"/>
    <col min="260" max="260" width="18.625" style="217" customWidth="1"/>
    <col min="261" max="261" width="24.375" style="217" customWidth="1"/>
    <col min="262" max="512" width="10" style="217"/>
    <col min="513" max="513" width="17.75" style="217" customWidth="1"/>
    <col min="514" max="514" width="13.625" style="217" customWidth="1"/>
    <col min="515" max="515" width="17.75" style="217" customWidth="1"/>
    <col min="516" max="516" width="18.625" style="217" customWidth="1"/>
    <col min="517" max="517" width="24.375" style="217" customWidth="1"/>
    <col min="518" max="768" width="10" style="217"/>
    <col min="769" max="769" width="17.75" style="217" customWidth="1"/>
    <col min="770" max="770" width="13.625" style="217" customWidth="1"/>
    <col min="771" max="771" width="17.75" style="217" customWidth="1"/>
    <col min="772" max="772" width="18.625" style="217" customWidth="1"/>
    <col min="773" max="773" width="24.375" style="217" customWidth="1"/>
    <col min="774" max="1024" width="10" style="217"/>
    <col min="1025" max="1025" width="17.75" style="217" customWidth="1"/>
    <col min="1026" max="1026" width="13.625" style="217" customWidth="1"/>
    <col min="1027" max="1027" width="17.75" style="217" customWidth="1"/>
    <col min="1028" max="1028" width="18.625" style="217" customWidth="1"/>
    <col min="1029" max="1029" width="24.375" style="217" customWidth="1"/>
    <col min="1030" max="1280" width="10" style="217"/>
    <col min="1281" max="1281" width="17.75" style="217" customWidth="1"/>
    <col min="1282" max="1282" width="13.625" style="217" customWidth="1"/>
    <col min="1283" max="1283" width="17.75" style="217" customWidth="1"/>
    <col min="1284" max="1284" width="18.625" style="217" customWidth="1"/>
    <col min="1285" max="1285" width="24.375" style="217" customWidth="1"/>
    <col min="1286" max="1536" width="10" style="217"/>
    <col min="1537" max="1537" width="17.75" style="217" customWidth="1"/>
    <col min="1538" max="1538" width="13.625" style="217" customWidth="1"/>
    <col min="1539" max="1539" width="17.75" style="217" customWidth="1"/>
    <col min="1540" max="1540" width="18.625" style="217" customWidth="1"/>
    <col min="1541" max="1541" width="24.375" style="217" customWidth="1"/>
    <col min="1542" max="1792" width="10" style="217"/>
    <col min="1793" max="1793" width="17.75" style="217" customWidth="1"/>
    <col min="1794" max="1794" width="13.625" style="217" customWidth="1"/>
    <col min="1795" max="1795" width="17.75" style="217" customWidth="1"/>
    <col min="1796" max="1796" width="18.625" style="217" customWidth="1"/>
    <col min="1797" max="1797" width="24.375" style="217" customWidth="1"/>
    <col min="1798" max="2048" width="10" style="217"/>
    <col min="2049" max="2049" width="17.75" style="217" customWidth="1"/>
    <col min="2050" max="2050" width="13.625" style="217" customWidth="1"/>
    <col min="2051" max="2051" width="17.75" style="217" customWidth="1"/>
    <col min="2052" max="2052" width="18.625" style="217" customWidth="1"/>
    <col min="2053" max="2053" width="24.375" style="217" customWidth="1"/>
    <col min="2054" max="2304" width="10" style="217"/>
    <col min="2305" max="2305" width="17.75" style="217" customWidth="1"/>
    <col min="2306" max="2306" width="13.625" style="217" customWidth="1"/>
    <col min="2307" max="2307" width="17.75" style="217" customWidth="1"/>
    <col min="2308" max="2308" width="18.625" style="217" customWidth="1"/>
    <col min="2309" max="2309" width="24.375" style="217" customWidth="1"/>
    <col min="2310" max="2560" width="10" style="217"/>
    <col min="2561" max="2561" width="17.75" style="217" customWidth="1"/>
    <col min="2562" max="2562" width="13.625" style="217" customWidth="1"/>
    <col min="2563" max="2563" width="17.75" style="217" customWidth="1"/>
    <col min="2564" max="2564" width="18.625" style="217" customWidth="1"/>
    <col min="2565" max="2565" width="24.375" style="217" customWidth="1"/>
    <col min="2566" max="2816" width="10" style="217"/>
    <col min="2817" max="2817" width="17.75" style="217" customWidth="1"/>
    <col min="2818" max="2818" width="13.625" style="217" customWidth="1"/>
    <col min="2819" max="2819" width="17.75" style="217" customWidth="1"/>
    <col min="2820" max="2820" width="18.625" style="217" customWidth="1"/>
    <col min="2821" max="2821" width="24.375" style="217" customWidth="1"/>
    <col min="2822" max="3072" width="10" style="217"/>
    <col min="3073" max="3073" width="17.75" style="217" customWidth="1"/>
    <col min="3074" max="3074" width="13.625" style="217" customWidth="1"/>
    <col min="3075" max="3075" width="17.75" style="217" customWidth="1"/>
    <col min="3076" max="3076" width="18.625" style="217" customWidth="1"/>
    <col min="3077" max="3077" width="24.375" style="217" customWidth="1"/>
    <col min="3078" max="3328" width="10" style="217"/>
    <col min="3329" max="3329" width="17.75" style="217" customWidth="1"/>
    <col min="3330" max="3330" width="13.625" style="217" customWidth="1"/>
    <col min="3331" max="3331" width="17.75" style="217" customWidth="1"/>
    <col min="3332" max="3332" width="18.625" style="217" customWidth="1"/>
    <col min="3333" max="3333" width="24.375" style="217" customWidth="1"/>
    <col min="3334" max="3584" width="10" style="217"/>
    <col min="3585" max="3585" width="17.75" style="217" customWidth="1"/>
    <col min="3586" max="3586" width="13.625" style="217" customWidth="1"/>
    <col min="3587" max="3587" width="17.75" style="217" customWidth="1"/>
    <col min="3588" max="3588" width="18.625" style="217" customWidth="1"/>
    <col min="3589" max="3589" width="24.375" style="217" customWidth="1"/>
    <col min="3590" max="3840" width="10" style="217"/>
    <col min="3841" max="3841" width="17.75" style="217" customWidth="1"/>
    <col min="3842" max="3842" width="13.625" style="217" customWidth="1"/>
    <col min="3843" max="3843" width="17.75" style="217" customWidth="1"/>
    <col min="3844" max="3844" width="18.625" style="217" customWidth="1"/>
    <col min="3845" max="3845" width="24.375" style="217" customWidth="1"/>
    <col min="3846" max="4096" width="10" style="217"/>
    <col min="4097" max="4097" width="17.75" style="217" customWidth="1"/>
    <col min="4098" max="4098" width="13.625" style="217" customWidth="1"/>
    <col min="4099" max="4099" width="17.75" style="217" customWidth="1"/>
    <col min="4100" max="4100" width="18.625" style="217" customWidth="1"/>
    <col min="4101" max="4101" width="24.375" style="217" customWidth="1"/>
    <col min="4102" max="4352" width="10" style="217"/>
    <col min="4353" max="4353" width="17.75" style="217" customWidth="1"/>
    <col min="4354" max="4354" width="13.625" style="217" customWidth="1"/>
    <col min="4355" max="4355" width="17.75" style="217" customWidth="1"/>
    <col min="4356" max="4356" width="18.625" style="217" customWidth="1"/>
    <col min="4357" max="4357" width="24.375" style="217" customWidth="1"/>
    <col min="4358" max="4608" width="10" style="217"/>
    <col min="4609" max="4609" width="17.75" style="217" customWidth="1"/>
    <col min="4610" max="4610" width="13.625" style="217" customWidth="1"/>
    <col min="4611" max="4611" width="17.75" style="217" customWidth="1"/>
    <col min="4612" max="4612" width="18.625" style="217" customWidth="1"/>
    <col min="4613" max="4613" width="24.375" style="217" customWidth="1"/>
    <col min="4614" max="4864" width="10" style="217"/>
    <col min="4865" max="4865" width="17.75" style="217" customWidth="1"/>
    <col min="4866" max="4866" width="13.625" style="217" customWidth="1"/>
    <col min="4867" max="4867" width="17.75" style="217" customWidth="1"/>
    <col min="4868" max="4868" width="18.625" style="217" customWidth="1"/>
    <col min="4869" max="4869" width="24.375" style="217" customWidth="1"/>
    <col min="4870" max="5120" width="10" style="217"/>
    <col min="5121" max="5121" width="17.75" style="217" customWidth="1"/>
    <col min="5122" max="5122" width="13.625" style="217" customWidth="1"/>
    <col min="5123" max="5123" width="17.75" style="217" customWidth="1"/>
    <col min="5124" max="5124" width="18.625" style="217" customWidth="1"/>
    <col min="5125" max="5125" width="24.375" style="217" customWidth="1"/>
    <col min="5126" max="5376" width="10" style="217"/>
    <col min="5377" max="5377" width="17.75" style="217" customWidth="1"/>
    <col min="5378" max="5378" width="13.625" style="217" customWidth="1"/>
    <col min="5379" max="5379" width="17.75" style="217" customWidth="1"/>
    <col min="5380" max="5380" width="18.625" style="217" customWidth="1"/>
    <col min="5381" max="5381" width="24.375" style="217" customWidth="1"/>
    <col min="5382" max="5632" width="10" style="217"/>
    <col min="5633" max="5633" width="17.75" style="217" customWidth="1"/>
    <col min="5634" max="5634" width="13.625" style="217" customWidth="1"/>
    <col min="5635" max="5635" width="17.75" style="217" customWidth="1"/>
    <col min="5636" max="5636" width="18.625" style="217" customWidth="1"/>
    <col min="5637" max="5637" width="24.375" style="217" customWidth="1"/>
    <col min="5638" max="5888" width="10" style="217"/>
    <col min="5889" max="5889" width="17.75" style="217" customWidth="1"/>
    <col min="5890" max="5890" width="13.625" style="217" customWidth="1"/>
    <col min="5891" max="5891" width="17.75" style="217" customWidth="1"/>
    <col min="5892" max="5892" width="18.625" style="217" customWidth="1"/>
    <col min="5893" max="5893" width="24.375" style="217" customWidth="1"/>
    <col min="5894" max="6144" width="10" style="217"/>
    <col min="6145" max="6145" width="17.75" style="217" customWidth="1"/>
    <col min="6146" max="6146" width="13.625" style="217" customWidth="1"/>
    <col min="6147" max="6147" width="17.75" style="217" customWidth="1"/>
    <col min="6148" max="6148" width="18.625" style="217" customWidth="1"/>
    <col min="6149" max="6149" width="24.375" style="217" customWidth="1"/>
    <col min="6150" max="6400" width="10" style="217"/>
    <col min="6401" max="6401" width="17.75" style="217" customWidth="1"/>
    <col min="6402" max="6402" width="13.625" style="217" customWidth="1"/>
    <col min="6403" max="6403" width="17.75" style="217" customWidth="1"/>
    <col min="6404" max="6404" width="18.625" style="217" customWidth="1"/>
    <col min="6405" max="6405" width="24.375" style="217" customWidth="1"/>
    <col min="6406" max="6656" width="10" style="217"/>
    <col min="6657" max="6657" width="17.75" style="217" customWidth="1"/>
    <col min="6658" max="6658" width="13.625" style="217" customWidth="1"/>
    <col min="6659" max="6659" width="17.75" style="217" customWidth="1"/>
    <col min="6660" max="6660" width="18.625" style="217" customWidth="1"/>
    <col min="6661" max="6661" width="24.375" style="217" customWidth="1"/>
    <col min="6662" max="6912" width="10" style="217"/>
    <col min="6913" max="6913" width="17.75" style="217" customWidth="1"/>
    <col min="6914" max="6914" width="13.625" style="217" customWidth="1"/>
    <col min="6915" max="6915" width="17.75" style="217" customWidth="1"/>
    <col min="6916" max="6916" width="18.625" style="217" customWidth="1"/>
    <col min="6917" max="6917" width="24.375" style="217" customWidth="1"/>
    <col min="6918" max="7168" width="10" style="217"/>
    <col min="7169" max="7169" width="17.75" style="217" customWidth="1"/>
    <col min="7170" max="7170" width="13.625" style="217" customWidth="1"/>
    <col min="7171" max="7171" width="17.75" style="217" customWidth="1"/>
    <col min="7172" max="7172" width="18.625" style="217" customWidth="1"/>
    <col min="7173" max="7173" width="24.375" style="217" customWidth="1"/>
    <col min="7174" max="7424" width="10" style="217"/>
    <col min="7425" max="7425" width="17.75" style="217" customWidth="1"/>
    <col min="7426" max="7426" width="13.625" style="217" customWidth="1"/>
    <col min="7427" max="7427" width="17.75" style="217" customWidth="1"/>
    <col min="7428" max="7428" width="18.625" style="217" customWidth="1"/>
    <col min="7429" max="7429" width="24.375" style="217" customWidth="1"/>
    <col min="7430" max="7680" width="10" style="217"/>
    <col min="7681" max="7681" width="17.75" style="217" customWidth="1"/>
    <col min="7682" max="7682" width="13.625" style="217" customWidth="1"/>
    <col min="7683" max="7683" width="17.75" style="217" customWidth="1"/>
    <col min="7684" max="7684" width="18.625" style="217" customWidth="1"/>
    <col min="7685" max="7685" width="24.375" style="217" customWidth="1"/>
    <col min="7686" max="7936" width="10" style="217"/>
    <col min="7937" max="7937" width="17.75" style="217" customWidth="1"/>
    <col min="7938" max="7938" width="13.625" style="217" customWidth="1"/>
    <col min="7939" max="7939" width="17.75" style="217" customWidth="1"/>
    <col min="7940" max="7940" width="18.625" style="217" customWidth="1"/>
    <col min="7941" max="7941" width="24.375" style="217" customWidth="1"/>
    <col min="7942" max="8192" width="10" style="217"/>
    <col min="8193" max="8193" width="17.75" style="217" customWidth="1"/>
    <col min="8194" max="8194" width="13.625" style="217" customWidth="1"/>
    <col min="8195" max="8195" width="17.75" style="217" customWidth="1"/>
    <col min="8196" max="8196" width="18.625" style="217" customWidth="1"/>
    <col min="8197" max="8197" width="24.375" style="217" customWidth="1"/>
    <col min="8198" max="8448" width="10" style="217"/>
    <col min="8449" max="8449" width="17.75" style="217" customWidth="1"/>
    <col min="8450" max="8450" width="13.625" style="217" customWidth="1"/>
    <col min="8451" max="8451" width="17.75" style="217" customWidth="1"/>
    <col min="8452" max="8452" width="18.625" style="217" customWidth="1"/>
    <col min="8453" max="8453" width="24.375" style="217" customWidth="1"/>
    <col min="8454" max="8704" width="10" style="217"/>
    <col min="8705" max="8705" width="17.75" style="217" customWidth="1"/>
    <col min="8706" max="8706" width="13.625" style="217" customWidth="1"/>
    <col min="8707" max="8707" width="17.75" style="217" customWidth="1"/>
    <col min="8708" max="8708" width="18.625" style="217" customWidth="1"/>
    <col min="8709" max="8709" width="24.375" style="217" customWidth="1"/>
    <col min="8710" max="8960" width="10" style="217"/>
    <col min="8961" max="8961" width="17.75" style="217" customWidth="1"/>
    <col min="8962" max="8962" width="13.625" style="217" customWidth="1"/>
    <col min="8963" max="8963" width="17.75" style="217" customWidth="1"/>
    <col min="8964" max="8964" width="18.625" style="217" customWidth="1"/>
    <col min="8965" max="8965" width="24.375" style="217" customWidth="1"/>
    <col min="8966" max="9216" width="10" style="217"/>
    <col min="9217" max="9217" width="17.75" style="217" customWidth="1"/>
    <col min="9218" max="9218" width="13.625" style="217" customWidth="1"/>
    <col min="9219" max="9219" width="17.75" style="217" customWidth="1"/>
    <col min="9220" max="9220" width="18.625" style="217" customWidth="1"/>
    <col min="9221" max="9221" width="24.375" style="217" customWidth="1"/>
    <col min="9222" max="9472" width="10" style="217"/>
    <col min="9473" max="9473" width="17.75" style="217" customWidth="1"/>
    <col min="9474" max="9474" width="13.625" style="217" customWidth="1"/>
    <col min="9475" max="9475" width="17.75" style="217" customWidth="1"/>
    <col min="9476" max="9476" width="18.625" style="217" customWidth="1"/>
    <col min="9477" max="9477" width="24.375" style="217" customWidth="1"/>
    <col min="9478" max="9728" width="10" style="217"/>
    <col min="9729" max="9729" width="17.75" style="217" customWidth="1"/>
    <col min="9730" max="9730" width="13.625" style="217" customWidth="1"/>
    <col min="9731" max="9731" width="17.75" style="217" customWidth="1"/>
    <col min="9732" max="9732" width="18.625" style="217" customWidth="1"/>
    <col min="9733" max="9733" width="24.375" style="217" customWidth="1"/>
    <col min="9734" max="9984" width="10" style="217"/>
    <col min="9985" max="9985" width="17.75" style="217" customWidth="1"/>
    <col min="9986" max="9986" width="13.625" style="217" customWidth="1"/>
    <col min="9987" max="9987" width="17.75" style="217" customWidth="1"/>
    <col min="9988" max="9988" width="18.625" style="217" customWidth="1"/>
    <col min="9989" max="9989" width="24.375" style="217" customWidth="1"/>
    <col min="9990" max="10240" width="10" style="217"/>
    <col min="10241" max="10241" width="17.75" style="217" customWidth="1"/>
    <col min="10242" max="10242" width="13.625" style="217" customWidth="1"/>
    <col min="10243" max="10243" width="17.75" style="217" customWidth="1"/>
    <col min="10244" max="10244" width="18.625" style="217" customWidth="1"/>
    <col min="10245" max="10245" width="24.375" style="217" customWidth="1"/>
    <col min="10246" max="10496" width="10" style="217"/>
    <col min="10497" max="10497" width="17.75" style="217" customWidth="1"/>
    <col min="10498" max="10498" width="13.625" style="217" customWidth="1"/>
    <col min="10499" max="10499" width="17.75" style="217" customWidth="1"/>
    <col min="10500" max="10500" width="18.625" style="217" customWidth="1"/>
    <col min="10501" max="10501" width="24.375" style="217" customWidth="1"/>
    <col min="10502" max="10752" width="10" style="217"/>
    <col min="10753" max="10753" width="17.75" style="217" customWidth="1"/>
    <col min="10754" max="10754" width="13.625" style="217" customWidth="1"/>
    <col min="10755" max="10755" width="17.75" style="217" customWidth="1"/>
    <col min="10756" max="10756" width="18.625" style="217" customWidth="1"/>
    <col min="10757" max="10757" width="24.375" style="217" customWidth="1"/>
    <col min="10758" max="11008" width="10" style="217"/>
    <col min="11009" max="11009" width="17.75" style="217" customWidth="1"/>
    <col min="11010" max="11010" width="13.625" style="217" customWidth="1"/>
    <col min="11011" max="11011" width="17.75" style="217" customWidth="1"/>
    <col min="11012" max="11012" width="18.625" style="217" customWidth="1"/>
    <col min="11013" max="11013" width="24.375" style="217" customWidth="1"/>
    <col min="11014" max="11264" width="10" style="217"/>
    <col min="11265" max="11265" width="17.75" style="217" customWidth="1"/>
    <col min="11266" max="11266" width="13.625" style="217" customWidth="1"/>
    <col min="11267" max="11267" width="17.75" style="217" customWidth="1"/>
    <col min="11268" max="11268" width="18.625" style="217" customWidth="1"/>
    <col min="11269" max="11269" width="24.375" style="217" customWidth="1"/>
    <col min="11270" max="11520" width="10" style="217"/>
    <col min="11521" max="11521" width="17.75" style="217" customWidth="1"/>
    <col min="11522" max="11522" width="13.625" style="217" customWidth="1"/>
    <col min="11523" max="11523" width="17.75" style="217" customWidth="1"/>
    <col min="11524" max="11524" width="18.625" style="217" customWidth="1"/>
    <col min="11525" max="11525" width="24.375" style="217" customWidth="1"/>
    <col min="11526" max="11776" width="10" style="217"/>
    <col min="11777" max="11777" width="17.75" style="217" customWidth="1"/>
    <col min="11778" max="11778" width="13.625" style="217" customWidth="1"/>
    <col min="11779" max="11779" width="17.75" style="217" customWidth="1"/>
    <col min="11780" max="11780" width="18.625" style="217" customWidth="1"/>
    <col min="11781" max="11781" width="24.375" style="217" customWidth="1"/>
    <col min="11782" max="12032" width="10" style="217"/>
    <col min="12033" max="12033" width="17.75" style="217" customWidth="1"/>
    <col min="12034" max="12034" width="13.625" style="217" customWidth="1"/>
    <col min="12035" max="12035" width="17.75" style="217" customWidth="1"/>
    <col min="12036" max="12036" width="18.625" style="217" customWidth="1"/>
    <col min="12037" max="12037" width="24.375" style="217" customWidth="1"/>
    <col min="12038" max="12288" width="10" style="217"/>
    <col min="12289" max="12289" width="17.75" style="217" customWidth="1"/>
    <col min="12290" max="12290" width="13.625" style="217" customWidth="1"/>
    <col min="12291" max="12291" width="17.75" style="217" customWidth="1"/>
    <col min="12292" max="12292" width="18.625" style="217" customWidth="1"/>
    <col min="12293" max="12293" width="24.375" style="217" customWidth="1"/>
    <col min="12294" max="12544" width="10" style="217"/>
    <col min="12545" max="12545" width="17.75" style="217" customWidth="1"/>
    <col min="12546" max="12546" width="13.625" style="217" customWidth="1"/>
    <col min="12547" max="12547" width="17.75" style="217" customWidth="1"/>
    <col min="12548" max="12548" width="18.625" style="217" customWidth="1"/>
    <col min="12549" max="12549" width="24.375" style="217" customWidth="1"/>
    <col min="12550" max="12800" width="10" style="217"/>
    <col min="12801" max="12801" width="17.75" style="217" customWidth="1"/>
    <col min="12802" max="12802" width="13.625" style="217" customWidth="1"/>
    <col min="12803" max="12803" width="17.75" style="217" customWidth="1"/>
    <col min="12804" max="12804" width="18.625" style="217" customWidth="1"/>
    <col min="12805" max="12805" width="24.375" style="217" customWidth="1"/>
    <col min="12806" max="13056" width="10" style="217"/>
    <col min="13057" max="13057" width="17.75" style="217" customWidth="1"/>
    <col min="13058" max="13058" width="13.625" style="217" customWidth="1"/>
    <col min="13059" max="13059" width="17.75" style="217" customWidth="1"/>
    <col min="13060" max="13060" width="18.625" style="217" customWidth="1"/>
    <col min="13061" max="13061" width="24.375" style="217" customWidth="1"/>
    <col min="13062" max="13312" width="10" style="217"/>
    <col min="13313" max="13313" width="17.75" style="217" customWidth="1"/>
    <col min="13314" max="13314" width="13.625" style="217" customWidth="1"/>
    <col min="13315" max="13315" width="17.75" style="217" customWidth="1"/>
    <col min="13316" max="13316" width="18.625" style="217" customWidth="1"/>
    <col min="13317" max="13317" width="24.375" style="217" customWidth="1"/>
    <col min="13318" max="13568" width="10" style="217"/>
    <col min="13569" max="13569" width="17.75" style="217" customWidth="1"/>
    <col min="13570" max="13570" width="13.625" style="217" customWidth="1"/>
    <col min="13571" max="13571" width="17.75" style="217" customWidth="1"/>
    <col min="13572" max="13572" width="18.625" style="217" customWidth="1"/>
    <col min="13573" max="13573" width="24.375" style="217" customWidth="1"/>
    <col min="13574" max="13824" width="10" style="217"/>
    <col min="13825" max="13825" width="17.75" style="217" customWidth="1"/>
    <col min="13826" max="13826" width="13.625" style="217" customWidth="1"/>
    <col min="13827" max="13827" width="17.75" style="217" customWidth="1"/>
    <col min="13828" max="13828" width="18.625" style="217" customWidth="1"/>
    <col min="13829" max="13829" width="24.375" style="217" customWidth="1"/>
    <col min="13830" max="14080" width="10" style="217"/>
    <col min="14081" max="14081" width="17.75" style="217" customWidth="1"/>
    <col min="14082" max="14082" width="13.625" style="217" customWidth="1"/>
    <col min="14083" max="14083" width="17.75" style="217" customWidth="1"/>
    <col min="14084" max="14084" width="18.625" style="217" customWidth="1"/>
    <col min="14085" max="14085" width="24.375" style="217" customWidth="1"/>
    <col min="14086" max="14336" width="10" style="217"/>
    <col min="14337" max="14337" width="17.75" style="217" customWidth="1"/>
    <col min="14338" max="14338" width="13.625" style="217" customWidth="1"/>
    <col min="14339" max="14339" width="17.75" style="217" customWidth="1"/>
    <col min="14340" max="14340" width="18.625" style="217" customWidth="1"/>
    <col min="14341" max="14341" width="24.375" style="217" customWidth="1"/>
    <col min="14342" max="14592" width="10" style="217"/>
    <col min="14593" max="14593" width="17.75" style="217" customWidth="1"/>
    <col min="14594" max="14594" width="13.625" style="217" customWidth="1"/>
    <col min="14595" max="14595" width="17.75" style="217" customWidth="1"/>
    <col min="14596" max="14596" width="18.625" style="217" customWidth="1"/>
    <col min="14597" max="14597" width="24.375" style="217" customWidth="1"/>
    <col min="14598" max="14848" width="10" style="217"/>
    <col min="14849" max="14849" width="17.75" style="217" customWidth="1"/>
    <col min="14850" max="14850" width="13.625" style="217" customWidth="1"/>
    <col min="14851" max="14851" width="17.75" style="217" customWidth="1"/>
    <col min="14852" max="14852" width="18.625" style="217" customWidth="1"/>
    <col min="14853" max="14853" width="24.375" style="217" customWidth="1"/>
    <col min="14854" max="15104" width="10" style="217"/>
    <col min="15105" max="15105" width="17.75" style="217" customWidth="1"/>
    <col min="15106" max="15106" width="13.625" style="217" customWidth="1"/>
    <col min="15107" max="15107" width="17.75" style="217" customWidth="1"/>
    <col min="15108" max="15108" width="18.625" style="217" customWidth="1"/>
    <col min="15109" max="15109" width="24.375" style="217" customWidth="1"/>
    <col min="15110" max="15360" width="10" style="217"/>
    <col min="15361" max="15361" width="17.75" style="217" customWidth="1"/>
    <col min="15362" max="15362" width="13.625" style="217" customWidth="1"/>
    <col min="15363" max="15363" width="17.75" style="217" customWidth="1"/>
    <col min="15364" max="15364" width="18.625" style="217" customWidth="1"/>
    <col min="15365" max="15365" width="24.375" style="217" customWidth="1"/>
    <col min="15366" max="15616" width="10" style="217"/>
    <col min="15617" max="15617" width="17.75" style="217" customWidth="1"/>
    <col min="15618" max="15618" width="13.625" style="217" customWidth="1"/>
    <col min="15619" max="15619" width="17.75" style="217" customWidth="1"/>
    <col min="15620" max="15620" width="18.625" style="217" customWidth="1"/>
    <col min="15621" max="15621" width="24.375" style="217" customWidth="1"/>
    <col min="15622" max="15872" width="10" style="217"/>
    <col min="15873" max="15873" width="17.75" style="217" customWidth="1"/>
    <col min="15874" max="15874" width="13.625" style="217" customWidth="1"/>
    <col min="15875" max="15875" width="17.75" style="217" customWidth="1"/>
    <col min="15876" max="15876" width="18.625" style="217" customWidth="1"/>
    <col min="15877" max="15877" width="24.375" style="217" customWidth="1"/>
    <col min="15878" max="16128" width="10" style="217"/>
    <col min="16129" max="16129" width="17.75" style="217" customWidth="1"/>
    <col min="16130" max="16130" width="13.625" style="217" customWidth="1"/>
    <col min="16131" max="16131" width="17.75" style="217" customWidth="1"/>
    <col min="16132" max="16132" width="18.625" style="217" customWidth="1"/>
    <col min="16133" max="16133" width="24.375" style="217" customWidth="1"/>
    <col min="16134" max="16384" width="10" style="217"/>
  </cols>
  <sheetData>
    <row r="1" spans="1:5" s="212" customFormat="1" ht="31.5" customHeight="1" x14ac:dyDescent="0.25">
      <c r="A1" s="263" t="s">
        <v>385</v>
      </c>
      <c r="B1" s="385" t="s">
        <v>282</v>
      </c>
      <c r="C1" s="385"/>
      <c r="D1" s="385"/>
      <c r="E1" s="385"/>
    </row>
    <row r="2" spans="1:5" s="212" customFormat="1" ht="20.100000000000001" customHeight="1" x14ac:dyDescent="0.15">
      <c r="A2" s="261"/>
      <c r="B2" s="213"/>
      <c r="C2" s="213"/>
      <c r="D2" s="213"/>
      <c r="E2" s="213"/>
    </row>
    <row r="3" spans="1:5" s="212" customFormat="1" ht="20.100000000000001" customHeight="1" x14ac:dyDescent="0.15">
      <c r="A3" s="393" t="s">
        <v>316</v>
      </c>
      <c r="B3" s="393"/>
      <c r="C3" s="213"/>
      <c r="D3" s="213"/>
      <c r="E3" s="214" t="s">
        <v>117</v>
      </c>
    </row>
    <row r="4" spans="1:5" s="212" customFormat="1" ht="24.75" customHeight="1" x14ac:dyDescent="0.15">
      <c r="A4" s="215" t="s">
        <v>118</v>
      </c>
      <c r="B4" s="215" t="s">
        <v>119</v>
      </c>
      <c r="C4" s="215" t="s">
        <v>120</v>
      </c>
      <c r="D4" s="215" t="s">
        <v>121</v>
      </c>
      <c r="E4" s="215" t="s">
        <v>122</v>
      </c>
    </row>
    <row r="5" spans="1:5" s="212" customFormat="1" ht="35.1" customHeight="1" x14ac:dyDescent="0.15">
      <c r="A5" s="388" t="s">
        <v>283</v>
      </c>
      <c r="B5" s="241" t="s">
        <v>284</v>
      </c>
      <c r="C5" s="216">
        <v>11000500</v>
      </c>
      <c r="D5" s="243" t="s">
        <v>296</v>
      </c>
      <c r="E5" s="216"/>
    </row>
    <row r="6" spans="1:5" s="212" customFormat="1" ht="35.1" customHeight="1" x14ac:dyDescent="0.15">
      <c r="A6" s="390"/>
      <c r="B6" s="241" t="s">
        <v>285</v>
      </c>
      <c r="C6" s="216">
        <v>1139150</v>
      </c>
      <c r="D6" s="243" t="s">
        <v>297</v>
      </c>
      <c r="E6" s="216"/>
    </row>
    <row r="7" spans="1:5" s="212" customFormat="1" ht="35.1" customHeight="1" x14ac:dyDescent="0.15">
      <c r="A7" s="388" t="s">
        <v>286</v>
      </c>
      <c r="B7" s="241" t="s">
        <v>287</v>
      </c>
      <c r="C7" s="216">
        <v>4709400</v>
      </c>
      <c r="D7" s="244" t="s">
        <v>299</v>
      </c>
      <c r="E7" s="216"/>
    </row>
    <row r="8" spans="1:5" s="212" customFormat="1" ht="35.1" customHeight="1" x14ac:dyDescent="0.15">
      <c r="A8" s="389"/>
      <c r="B8" s="241" t="s">
        <v>288</v>
      </c>
      <c r="C8" s="216">
        <v>17036190</v>
      </c>
      <c r="D8" s="243" t="s">
        <v>301</v>
      </c>
      <c r="E8" s="216"/>
    </row>
    <row r="9" spans="1:5" s="212" customFormat="1" ht="35.1" customHeight="1" x14ac:dyDescent="0.15">
      <c r="A9" s="389"/>
      <c r="B9" s="241" t="s">
        <v>289</v>
      </c>
      <c r="C9" s="216">
        <v>10658950</v>
      </c>
      <c r="D9" s="243" t="s">
        <v>300</v>
      </c>
      <c r="E9" s="216"/>
    </row>
    <row r="10" spans="1:5" s="212" customFormat="1" ht="35.1" customHeight="1" x14ac:dyDescent="0.15">
      <c r="A10" s="389"/>
      <c r="B10" s="241" t="s">
        <v>290</v>
      </c>
      <c r="C10" s="216">
        <v>3671250</v>
      </c>
      <c r="D10" s="243" t="s">
        <v>302</v>
      </c>
      <c r="E10" s="216"/>
    </row>
    <row r="11" spans="1:5" s="212" customFormat="1" ht="35.1" customHeight="1" x14ac:dyDescent="0.15">
      <c r="A11" s="389"/>
      <c r="B11" s="241" t="s">
        <v>291</v>
      </c>
      <c r="C11" s="216">
        <v>1150500</v>
      </c>
      <c r="D11" s="243" t="s">
        <v>303</v>
      </c>
      <c r="E11" s="216"/>
    </row>
    <row r="12" spans="1:5" s="212" customFormat="1" ht="35.1" customHeight="1" x14ac:dyDescent="0.15">
      <c r="A12" s="390"/>
      <c r="B12" s="241" t="s">
        <v>292</v>
      </c>
      <c r="C12" s="216">
        <v>1012500</v>
      </c>
      <c r="D12" s="243" t="s">
        <v>298</v>
      </c>
      <c r="E12" s="216"/>
    </row>
    <row r="13" spans="1:5" s="212" customFormat="1" ht="35.1" customHeight="1" x14ac:dyDescent="0.15">
      <c r="A13" s="388" t="s">
        <v>295</v>
      </c>
      <c r="B13" s="241" t="s">
        <v>293</v>
      </c>
      <c r="C13" s="216">
        <v>7780900</v>
      </c>
      <c r="D13" s="243" t="s">
        <v>305</v>
      </c>
      <c r="E13" s="216"/>
    </row>
    <row r="14" spans="1:5" s="212" customFormat="1" ht="35.1" customHeight="1" x14ac:dyDescent="0.15">
      <c r="A14" s="389"/>
      <c r="B14" s="241" t="s">
        <v>68</v>
      </c>
      <c r="C14" s="216">
        <v>7068540</v>
      </c>
      <c r="D14" s="243" t="s">
        <v>304</v>
      </c>
      <c r="E14" s="216"/>
    </row>
    <row r="15" spans="1:5" s="212" customFormat="1" ht="35.1" customHeight="1" x14ac:dyDescent="0.15">
      <c r="A15" s="390"/>
      <c r="B15" s="241" t="s">
        <v>294</v>
      </c>
      <c r="C15" s="216">
        <v>10193800</v>
      </c>
      <c r="D15" s="243" t="s">
        <v>306</v>
      </c>
      <c r="E15" s="216"/>
    </row>
    <row r="16" spans="1:5" s="212" customFormat="1" ht="24.75" customHeight="1" x14ac:dyDescent="0.15">
      <c r="A16" s="384" t="s">
        <v>123</v>
      </c>
      <c r="B16" s="384"/>
      <c r="C16" s="216">
        <f>SUM(C5:C15)</f>
        <v>75421680</v>
      </c>
      <c r="D16" s="216"/>
      <c r="E16" s="216"/>
    </row>
    <row r="17" s="212" customFormat="1" x14ac:dyDescent="0.15"/>
  </sheetData>
  <mergeCells count="6">
    <mergeCell ref="B1:E1"/>
    <mergeCell ref="A3:B3"/>
    <mergeCell ref="A16:B16"/>
    <mergeCell ref="A5:A6"/>
    <mergeCell ref="A7:A12"/>
    <mergeCell ref="A13:A15"/>
  </mergeCells>
  <phoneticPr fontId="4" type="noConversion"/>
  <pageMargins left="0.59055118110236227" right="0.59055118110236227" top="0.78740157480314965" bottom="0.59055118110236227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9</vt:i4>
      </vt:variant>
    </vt:vector>
  </HeadingPairs>
  <TitlesOfParts>
    <vt:vector size="31" baseType="lpstr">
      <vt:lpstr>예산총괄표</vt:lpstr>
      <vt:lpstr>세입.세출결산서</vt:lpstr>
      <vt:lpstr>세입세출결산서</vt:lpstr>
      <vt:lpstr>세입</vt:lpstr>
      <vt:lpstr>세출</vt:lpstr>
      <vt:lpstr>현금 및 예금 명세서</vt:lpstr>
      <vt:lpstr>정부보조금명세서</vt:lpstr>
      <vt:lpstr>인건비명세서</vt:lpstr>
      <vt:lpstr>기타비용명세서</vt:lpstr>
      <vt:lpstr>과목전용조서</vt:lpstr>
      <vt:lpstr>예비비사용조서</vt:lpstr>
      <vt:lpstr>재무상태표</vt:lpstr>
      <vt:lpstr>수지계산서</vt:lpstr>
      <vt:lpstr>유가증권명세서</vt:lpstr>
      <vt:lpstr>미수금명세서</vt:lpstr>
      <vt:lpstr>재고자산명세서</vt:lpstr>
      <vt:lpstr>유동자산명세서</vt:lpstr>
      <vt:lpstr>고정자산명세서</vt:lpstr>
      <vt:lpstr>부채명세서</vt:lpstr>
      <vt:lpstr>각종 충당금 명세서</vt:lpstr>
      <vt:lpstr>기본재산수입명세서</vt:lpstr>
      <vt:lpstr>사업수입명세서</vt:lpstr>
      <vt:lpstr>세입!Print_Area</vt:lpstr>
      <vt:lpstr>세입.세출결산서!Print_Area</vt:lpstr>
      <vt:lpstr>세입세출결산서!Print_Area</vt:lpstr>
      <vt:lpstr>세출!Print_Area</vt:lpstr>
      <vt:lpstr>'현금 및 예금 명세서'!Print_Area</vt:lpstr>
      <vt:lpstr>세입!Print_Titles</vt:lpstr>
      <vt:lpstr>세입.세출결산서!Print_Titles</vt:lpstr>
      <vt:lpstr>세입세출결산서!Print_Titles</vt:lpstr>
      <vt:lpstr>세출!Print_Titles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운영지원01</dc:creator>
  <cp:lastModifiedBy>user</cp:lastModifiedBy>
  <cp:lastPrinted>2021-03-25T06:24:56Z</cp:lastPrinted>
  <dcterms:created xsi:type="dcterms:W3CDTF">2018-03-22T07:21:03Z</dcterms:created>
  <dcterms:modified xsi:type="dcterms:W3CDTF">2021-04-08T02:36:25Z</dcterms:modified>
</cp:coreProperties>
</file>