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1. 운영\10. 예산보고\2021\21.07.13 추경예산안보고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externalReferences>
    <externalReference r:id="rId3"/>
  </externalReference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E13" i="10" l="1"/>
  <c r="D35" i="11" l="1"/>
  <c r="D31" i="11"/>
  <c r="D34" i="11"/>
  <c r="D30" i="11"/>
  <c r="D29" i="11"/>
  <c r="D26" i="11"/>
  <c r="D25" i="11"/>
  <c r="D24" i="11"/>
  <c r="D21" i="11"/>
  <c r="D20" i="11"/>
  <c r="D19" i="11"/>
  <c r="D18" i="11"/>
  <c r="D17" i="11"/>
  <c r="D16" i="11"/>
  <c r="D14" i="11"/>
  <c r="D13" i="11"/>
  <c r="D8" i="11"/>
  <c r="D9" i="11"/>
  <c r="D10" i="11"/>
  <c r="D11" i="11"/>
  <c r="D7" i="11"/>
  <c r="D24" i="10" l="1"/>
  <c r="D23" i="10"/>
  <c r="D16" i="10"/>
  <c r="D15" i="10"/>
  <c r="D20" i="10"/>
  <c r="D19" i="10"/>
  <c r="D12" i="10"/>
  <c r="D9" i="10"/>
  <c r="D8" i="10"/>
  <c r="D7" i="10"/>
  <c r="E35" i="11" l="1"/>
  <c r="E31" i="11"/>
  <c r="E30" i="11"/>
  <c r="E29" i="11"/>
  <c r="E26" i="11"/>
  <c r="E25" i="11"/>
  <c r="E24" i="11"/>
  <c r="E21" i="11"/>
  <c r="E20" i="11"/>
  <c r="E19" i="11"/>
  <c r="E18" i="11"/>
  <c r="E17" i="11"/>
  <c r="E16" i="11"/>
  <c r="E14" i="11"/>
  <c r="E13" i="11"/>
  <c r="E8" i="11"/>
  <c r="E9" i="11"/>
  <c r="E10" i="11"/>
  <c r="E11" i="11"/>
  <c r="E7" i="11"/>
  <c r="G36" i="1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4" i="10"/>
  <c r="E23" i="10"/>
  <c r="E20" i="10"/>
  <c r="E19" i="10"/>
  <c r="E12" i="10"/>
  <c r="E9" i="10"/>
  <c r="E8" i="10"/>
  <c r="E7" i="10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G23" i="11" l="1"/>
  <c r="G38" i="11"/>
  <c r="F23" i="11"/>
  <c r="F38" i="11"/>
  <c r="G27" i="10"/>
  <c r="F27" i="10"/>
  <c r="D36" i="11"/>
  <c r="D37" i="11" s="1"/>
  <c r="D32" i="11"/>
  <c r="D33" i="11" s="1"/>
  <c r="D27" i="11"/>
  <c r="D28" i="11" s="1"/>
  <c r="D22" i="11"/>
  <c r="D15" i="11"/>
  <c r="D12" i="11"/>
  <c r="D23" i="11" l="1"/>
  <c r="D38" i="11" s="1"/>
  <c r="E22" i="11" l="1"/>
  <c r="E36" i="11"/>
  <c r="E32" i="11" l="1"/>
  <c r="E27" i="11"/>
  <c r="D25" i="10"/>
  <c r="D26" i="10" s="1"/>
  <c r="D21" i="10"/>
  <c r="D22" i="10" s="1"/>
  <c r="D17" i="10"/>
  <c r="D18" i="10" s="1"/>
  <c r="D13" i="10"/>
  <c r="D10" i="10"/>
  <c r="D11" i="10" s="1"/>
  <c r="D14" i="10" l="1"/>
  <c r="D27" i="10" s="1"/>
  <c r="E33" i="11"/>
  <c r="E10" i="10"/>
  <c r="E11" i="10" s="1"/>
  <c r="E15" i="11" l="1"/>
  <c r="E28" i="11"/>
  <c r="E37" i="11"/>
  <c r="E12" i="11"/>
  <c r="E23" i="11" s="1"/>
  <c r="E38" i="11" s="1"/>
  <c r="E17" i="10" l="1"/>
  <c r="E18" i="10" s="1"/>
  <c r="E21" i="10"/>
  <c r="E22" i="10" s="1"/>
  <c r="E25" i="10"/>
  <c r="E26" i="10" s="1"/>
  <c r="E14" i="10" l="1"/>
  <c r="E27" i="10" s="1"/>
</calcChain>
</file>

<file path=xl/sharedStrings.xml><?xml version="1.0" encoding="utf-8"?>
<sst xmlns="http://schemas.openxmlformats.org/spreadsheetml/2006/main" count="100" uniqueCount="73">
  <si>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</si>
  <si>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</si>
  <si>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</si>
  <si>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</si>
  <si>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</si>
  <si>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</si>
  <si>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</si>
  <si>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</si>
  <si>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</si>
  <si>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</si>
  <si>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</si>
  <si>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</si>
  <si>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</si>
  <si>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</si>
  <si>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</si>
  <si>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</si>
  <si>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</si>
  <si>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</si>
  <si>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</si>
  <si>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</si>
  <si>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</si>
  <si>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</si>
  <si>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</si>
  <si>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</si>
  <si>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</si>
  <si>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</si>
  <si>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</si>
  <si>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</si>
  <si>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</si>
  <si>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</si>
  <si>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</si>
  <si>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</si>
  <si>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</si>
  <si>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</si>
  <si>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</si>
  <si>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</si>
  <si>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</si>
  <si>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</si>
  <si>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</si>
  <si>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</si>
  <si>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</si>
  <si>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</si>
  <si>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</si>
  <si>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</si>
  <si>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</si>
  <si>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</si>
  <si>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</si>
  <si>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</si>
  <si>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</si>
  <si>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2021년도 남원시건강가정∙다문화가족지원센터 세입〮세출명세서</t>
    <phoneticPr fontId="2" type="noConversion"/>
  </si>
  <si>
    <t>아이돌봄지원사업</t>
    <phoneticPr fontId="2" type="noConversion"/>
  </si>
  <si>
    <t>아이돌봄지원사업</t>
    <phoneticPr fontId="2" type="noConversion"/>
  </si>
  <si>
    <t>아이돌봄지원사업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</si>
  <si>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</si>
  <si>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</si>
  <si>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</si>
  <si>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</si>
  <si>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</si>
  <si>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</si>
  <si>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</si>
  <si>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</si>
  <si>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</si>
  <si>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</si>
  <si>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</si>
  <si>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</si>
  <si>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</si>
  <si>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</si>
  <si>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2021년도 남원시건강가정∙다문화가족지원센터 세입〮세출명세서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</si>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</sst>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법인전입금 전년도이월금 &quot;###,###&quot;원 &quot;"/>
    <numFmt numFmtId="187" formatCode="&quot;후원금 전년도이월금 &quot;###,###&quot;원 &quot;"/>
    <numFmt numFmtId="188" formatCode="&quot;종사자 급여 &quot;###,###&quot;원 &quot;"/>
    <numFmt numFmtId="189" formatCode="&quot;직원 퇴직금 &quot;###,###&quot;원 &quot;"/>
    <numFmt numFmtId="190" formatCode="&quot;사회보험부담금 &quot;###,###&quot;원 &quot;"/>
    <numFmt numFmtId="191" formatCode="&quot;직원회식비, 직원문화체험비 등 &quot;###,###&quot;원 &quot;"/>
    <numFmt numFmtId="192" formatCode="&quot;센터장활동비 &quot;###,###&quot;원 &quot;"/>
    <numFmt numFmtId="193" formatCode="&quot;운영회의비 등 &quot;###,###&quot;원 &quot;"/>
    <numFmt numFmtId="194" formatCode="&quot;직원 출장비 &quot;###,###&quot;원 &quot;"/>
    <numFmt numFmtId="195" formatCode="&quot;수용비, 홍보비, 공고료 등 &quot;###,###&quot;원 &quot;"/>
    <numFmt numFmtId="196" formatCode="&quot;전기요금, 전화요금, 우편료 등 &quot;###,###&quot;원 &quot;"/>
    <numFmt numFmtId="197" formatCode="&quot;보험, 세금, 회비 등 &quot;###,###&quot;원 &quot;"/>
    <numFmt numFmtId="198" formatCode="&quot;차량관리비, 차량유류비 등 &quot;###,###&quot;원 &quot;"/>
    <numFmt numFmtId="199" formatCode="&quot;직원교육비, 직원급량비 등 &quot;###,###&quot;원 &quot;"/>
    <numFmt numFmtId="200" formatCode="&quot;신규직원 책상, 컴퓨터 등 &quot;###,###&quot;원 &quot;"/>
    <numFmt numFmtId="201" formatCode="&quot;보조금 사업비 &quot;###,###&quot;원 &quot;"/>
    <numFmt numFmtId="202" formatCode="&quot;(예상) 후원금 사업비 &quot;###,###&quot;원 &quot;"/>
    <numFmt numFmtId="203" formatCode="&quot;법인전출금 사업비 &quot;###,###&quot;원 &quot;"/>
    <numFmt numFmtId="204" formatCode="&quot;(예상) 이자수입 &quot;###,###&quot;원 &quot;"/>
    <numFmt numFmtId="205" formatCode="&quot;명절수당, 가족수당 등 &quot;###,###&quot;원 &quot;"/>
    <numFmt numFmtId="206" formatCode="&quot;(예상) &quot;###,###&quot; &quot;"/>
    <numFmt numFmtId="207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/>
    </xf>
    <xf numFmtId="177" fontId="16" fillId="0" borderId="16" xfId="1" applyNumberFormat="1" applyFont="1" applyBorder="1" applyAlignment="1">
      <alignment vertical="center"/>
    </xf>
    <xf numFmtId="178" fontId="9" fillId="0" borderId="14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6" fontId="9" fillId="0" borderId="6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8" fontId="9" fillId="0" borderId="14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201" fontId="9" fillId="0" borderId="6" xfId="1" applyNumberFormat="1" applyFont="1" applyBorder="1" applyAlignment="1">
      <alignment horizontal="right" vertical="center"/>
    </xf>
    <xf numFmtId="203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204" fontId="9" fillId="0" borderId="6" xfId="1" applyNumberFormat="1" applyFont="1" applyBorder="1" applyAlignment="1">
      <alignment horizontal="right" vertical="center"/>
    </xf>
    <xf numFmtId="205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6" fontId="16" fillId="0" borderId="5" xfId="1" applyNumberFormat="1" applyFont="1" applyBorder="1">
      <alignment vertical="center"/>
    </xf>
    <xf numFmtId="206" fontId="16" fillId="0" borderId="5" xfId="1" applyNumberFormat="1" applyFont="1" applyBorder="1" applyAlignment="1">
      <alignment vertical="center"/>
    </xf>
    <xf numFmtId="207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16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19" xfId="1" applyNumberFormat="1" applyFont="1" applyBorder="1" applyAlignment="1">
      <alignment horizontal="center" vertical="center" wrapText="1"/>
    </xf>
    <xf numFmtId="177" fontId="16" fillId="0" borderId="20" xfId="1" applyNumberFormat="1" applyFont="1" applyBorder="1" applyAlignment="1">
      <alignment horizontal="center" vertical="center" wrapText="1"/>
    </xf>
    <xf numFmtId="177" fontId="16" fillId="0" borderId="16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9" fillId="0" borderId="16" xfId="1" applyNumberFormat="1" applyFont="1" applyBorder="1" applyAlignment="1">
      <alignment horizontal="center" vertical="center"/>
    </xf>
    <xf numFmtId="177" fontId="18" fillId="0" borderId="16" xfId="1" applyNumberFormat="1" applyFont="1" applyBorder="1" applyAlignment="1">
      <alignment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45224;&#50896;&#49884;&#44148;&#44053;&#44032;&#51221;&#45796;&#47928;&#54868;&#44032;&#51313;&#51648;&#50896;&#49468;&#53552;/1.%20&#50868;&#50689;/10.%20&#50696;&#49328;&#48372;&#44256;/2021/21.03.30%20&#50696;&#49328;&#50504;&#48372;&#44256;/1.%2021.03.23%202021&#45380;%20&#49464;&#51077;&#49464;&#52636;&#47749;&#49464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명세서"/>
      <sheetName val="세출명세서"/>
    </sheetNames>
    <sheetDataSet>
      <sheetData sheetId="0">
        <row r="7">
          <cell r="E7">
            <v>1776311000</v>
          </cell>
        </row>
        <row r="8">
          <cell r="E8">
            <v>531694000</v>
          </cell>
        </row>
        <row r="9">
          <cell r="E9">
            <v>1427163000</v>
          </cell>
        </row>
        <row r="12">
          <cell r="E12">
            <v>20385660</v>
          </cell>
        </row>
        <row r="15">
          <cell r="E15">
            <v>6500000</v>
          </cell>
        </row>
        <row r="16">
          <cell r="E16">
            <v>3000000</v>
          </cell>
        </row>
        <row r="19">
          <cell r="E19">
            <v>4014340</v>
          </cell>
        </row>
        <row r="20">
          <cell r="E20">
            <v>2567482</v>
          </cell>
        </row>
        <row r="23">
          <cell r="E23">
            <v>340000</v>
          </cell>
        </row>
        <row r="24">
          <cell r="E24">
            <v>2200</v>
          </cell>
        </row>
      </sheetData>
      <sheetData sheetId="1">
        <row r="7">
          <cell r="E7">
            <v>777912150</v>
          </cell>
        </row>
        <row r="8">
          <cell r="E8">
            <v>168875440</v>
          </cell>
        </row>
        <row r="9">
          <cell r="E9">
            <v>62409790</v>
          </cell>
        </row>
        <row r="10">
          <cell r="E10">
            <v>75125590</v>
          </cell>
        </row>
        <row r="11">
          <cell r="E11">
            <v>20820000</v>
          </cell>
        </row>
        <row r="13">
          <cell r="E13">
            <v>6200000</v>
          </cell>
        </row>
        <row r="14">
          <cell r="E14">
            <v>4140000</v>
          </cell>
        </row>
        <row r="16">
          <cell r="E16">
            <v>7750000</v>
          </cell>
        </row>
        <row r="17">
          <cell r="E17">
            <v>36110150</v>
          </cell>
        </row>
        <row r="18">
          <cell r="E18">
            <v>18014000</v>
          </cell>
        </row>
        <row r="19">
          <cell r="E19">
            <v>10153980</v>
          </cell>
        </row>
        <row r="20">
          <cell r="E20">
            <v>1200000</v>
          </cell>
        </row>
        <row r="21">
          <cell r="E21">
            <v>4100000</v>
          </cell>
        </row>
        <row r="24">
          <cell r="E24">
            <v>100000000</v>
          </cell>
        </row>
        <row r="25">
          <cell r="E25">
            <v>7789900</v>
          </cell>
        </row>
        <row r="26">
          <cell r="E26">
            <v>0</v>
          </cell>
        </row>
        <row r="29">
          <cell r="E29">
            <v>2452967000</v>
          </cell>
        </row>
        <row r="30">
          <cell r="E30">
            <v>6000000</v>
          </cell>
        </row>
        <row r="31">
          <cell r="E31">
            <v>12069682</v>
          </cell>
        </row>
        <row r="34">
          <cell r="E34">
            <v>0</v>
          </cell>
        </row>
        <row r="35">
          <cell r="E35">
            <v>340000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85" zoomScaleNormal="85" workbookViewId="0">
      <selection activeCell="D13" sqref="D13:E14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67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5" t="s">
        <v>45</v>
      </c>
      <c r="B4" s="75"/>
      <c r="C4" s="15"/>
      <c r="D4" s="15"/>
      <c r="E4" s="16"/>
      <c r="F4" s="15"/>
      <c r="G4" s="15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68</v>
      </c>
      <c r="E5" s="71" t="s">
        <v>69</v>
      </c>
      <c r="F5" s="76" t="s">
        <v>70</v>
      </c>
      <c r="G5" s="77" t="s">
        <v>71</v>
      </c>
      <c r="H5" s="73" t="s">
        <v>72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72"/>
      <c r="E6" s="72"/>
      <c r="F6" s="72"/>
      <c r="G6" s="78"/>
      <c r="H6" s="74"/>
    </row>
    <row r="7" spans="1:8" s="4" customFormat="1" ht="39.950000000000003" customHeight="1" thickTop="1" x14ac:dyDescent="0.3">
      <c r="A7" s="67" t="s">
        <v>54</v>
      </c>
      <c r="B7" s="68" t="s">
        <v>53</v>
      </c>
      <c r="C7" s="22" t="s">
        <v>6</v>
      </c>
      <c r="D7" s="23">
        <f>[1]세입명세서!E7</f>
        <v>1776311000</v>
      </c>
      <c r="E7" s="23">
        <f>SUM(D7,F7:G7)</f>
        <v>1787669000</v>
      </c>
      <c r="F7" s="23">
        <v>11358000</v>
      </c>
      <c r="G7" s="23">
        <v>0</v>
      </c>
      <c r="H7" s="24" t="s">
        <v>50</v>
      </c>
    </row>
    <row r="8" spans="1:8" s="4" customFormat="1" ht="39.950000000000003" customHeight="1" x14ac:dyDescent="0.3">
      <c r="A8" s="59"/>
      <c r="B8" s="61"/>
      <c r="C8" s="19" t="s">
        <v>7</v>
      </c>
      <c r="D8" s="23">
        <f>[1]세입명세서!E8</f>
        <v>531694000</v>
      </c>
      <c r="E8" s="23">
        <f t="shared" ref="E8:E9" si="0">SUM(D8,F8:G8)</f>
        <v>533641000</v>
      </c>
      <c r="F8" s="8">
        <v>1947000</v>
      </c>
      <c r="G8" s="8">
        <v>0</v>
      </c>
      <c r="H8" s="25" t="s">
        <v>51</v>
      </c>
    </row>
    <row r="9" spans="1:8" s="4" customFormat="1" ht="39.950000000000003" customHeight="1" x14ac:dyDescent="0.3">
      <c r="A9" s="59"/>
      <c r="B9" s="61"/>
      <c r="C9" s="19" t="s">
        <v>14</v>
      </c>
      <c r="D9" s="23">
        <f>[1]세입명세서!E9</f>
        <v>1427163000</v>
      </c>
      <c r="E9" s="23">
        <f t="shared" si="0"/>
        <v>1430083000</v>
      </c>
      <c r="F9" s="8">
        <v>2920000</v>
      </c>
      <c r="G9" s="8">
        <v>0</v>
      </c>
      <c r="H9" s="26" t="s">
        <v>52</v>
      </c>
    </row>
    <row r="10" spans="1:8" s="4" customFormat="1" ht="39.950000000000003" customHeight="1" x14ac:dyDescent="0.3">
      <c r="A10" s="59"/>
      <c r="B10" s="61"/>
      <c r="C10" s="20" t="s">
        <v>60</v>
      </c>
      <c r="D10" s="10">
        <f>SUM(D7:D9)</f>
        <v>3735168000</v>
      </c>
      <c r="E10" s="10">
        <f>SUM(E7:E9)</f>
        <v>3751393000</v>
      </c>
      <c r="F10" s="10">
        <f>SUM(F7:F9)</f>
        <v>16225000</v>
      </c>
      <c r="G10" s="10">
        <f>SUM(G7:G9)</f>
        <v>0</v>
      </c>
      <c r="H10" s="11"/>
    </row>
    <row r="11" spans="1:8" s="4" customFormat="1" ht="39.950000000000003" customHeight="1" x14ac:dyDescent="0.3">
      <c r="A11" s="59"/>
      <c r="B11" s="60" t="s">
        <v>38</v>
      </c>
      <c r="C11" s="60"/>
      <c r="D11" s="7">
        <f>SUM(D10)</f>
        <v>3735168000</v>
      </c>
      <c r="E11" s="7">
        <f>SUM(E10)</f>
        <v>3751393000</v>
      </c>
      <c r="F11" s="7">
        <f>SUM(F10)</f>
        <v>16225000</v>
      </c>
      <c r="G11" s="7">
        <f>SUM(G10)</f>
        <v>0</v>
      </c>
      <c r="H11" s="11"/>
    </row>
    <row r="12" spans="1:8" s="4" customFormat="1" ht="39.950000000000003" customHeight="1" x14ac:dyDescent="0.3">
      <c r="A12" s="59" t="s">
        <v>9</v>
      </c>
      <c r="B12" s="61" t="s">
        <v>10</v>
      </c>
      <c r="C12" s="19" t="s">
        <v>11</v>
      </c>
      <c r="D12" s="23">
        <f>[1]세입명세서!E12</f>
        <v>20385660</v>
      </c>
      <c r="E12" s="23">
        <f t="shared" ref="E12:E13" si="1">SUM(D12,F12:G12)</f>
        <v>20385660</v>
      </c>
      <c r="F12" s="8">
        <v>0</v>
      </c>
      <c r="G12" s="8">
        <v>0</v>
      </c>
      <c r="H12" s="27"/>
    </row>
    <row r="13" spans="1:8" s="4" customFormat="1" ht="39.950000000000003" customHeight="1" x14ac:dyDescent="0.3">
      <c r="A13" s="59"/>
      <c r="B13" s="61"/>
      <c r="C13" s="20" t="s">
        <v>60</v>
      </c>
      <c r="D13" s="10">
        <f t="shared" ref="D13:D14" si="2">SUM(D12)</f>
        <v>20385660</v>
      </c>
      <c r="E13" s="86">
        <f>SUM(E12)</f>
        <v>20385660</v>
      </c>
      <c r="F13" s="10">
        <f t="shared" ref="F13:F14" si="3">SUM(F12)</f>
        <v>0</v>
      </c>
      <c r="G13" s="10">
        <f t="shared" ref="G13" si="4">SUM(G12)</f>
        <v>0</v>
      </c>
      <c r="H13" s="11"/>
    </row>
    <row r="14" spans="1:8" s="4" customFormat="1" ht="39.950000000000003" customHeight="1" x14ac:dyDescent="0.3">
      <c r="A14" s="59"/>
      <c r="B14" s="60" t="s">
        <v>38</v>
      </c>
      <c r="C14" s="60"/>
      <c r="D14" s="7">
        <f t="shared" si="2"/>
        <v>20385660</v>
      </c>
      <c r="E14" s="7">
        <f t="shared" ref="E14" si="5">SUM(E13)</f>
        <v>20385660</v>
      </c>
      <c r="F14" s="7">
        <f t="shared" si="3"/>
        <v>0</v>
      </c>
      <c r="G14" s="7">
        <f t="shared" ref="G14" si="6">SUM(G13)</f>
        <v>0</v>
      </c>
      <c r="H14" s="11"/>
    </row>
    <row r="15" spans="1:8" s="4" customFormat="1" ht="39.950000000000003" customHeight="1" x14ac:dyDescent="0.3">
      <c r="A15" s="58" t="s">
        <v>55</v>
      </c>
      <c r="B15" s="62" t="s">
        <v>56</v>
      </c>
      <c r="C15" s="19" t="s">
        <v>12</v>
      </c>
      <c r="D15" s="54">
        <f>[1]세입명세서!E15</f>
        <v>6500000</v>
      </c>
      <c r="E15" s="54">
        <f>SUM(D15,F15:G15)</f>
        <v>6500000</v>
      </c>
      <c r="F15" s="8">
        <v>0</v>
      </c>
      <c r="G15" s="8">
        <v>0</v>
      </c>
      <c r="H15" s="28"/>
    </row>
    <row r="16" spans="1:8" s="4" customFormat="1" ht="39.950000000000003" customHeight="1" x14ac:dyDescent="0.3">
      <c r="A16" s="59"/>
      <c r="B16" s="61"/>
      <c r="C16" s="19" t="s">
        <v>13</v>
      </c>
      <c r="D16" s="54">
        <f>[1]세입명세서!E16</f>
        <v>3000000</v>
      </c>
      <c r="E16" s="54">
        <f>SUM(D16,F16:G16)</f>
        <v>3000000</v>
      </c>
      <c r="F16" s="8">
        <v>0</v>
      </c>
      <c r="G16" s="8">
        <v>0</v>
      </c>
      <c r="H16" s="29"/>
    </row>
    <row r="17" spans="1:8" s="4" customFormat="1" ht="39.950000000000003" customHeight="1" x14ac:dyDescent="0.3">
      <c r="A17" s="59"/>
      <c r="B17" s="61"/>
      <c r="C17" s="20" t="s">
        <v>60</v>
      </c>
      <c r="D17" s="10">
        <f>SUM(D15:D16)</f>
        <v>9500000</v>
      </c>
      <c r="E17" s="10">
        <f>SUM(E15:E16)</f>
        <v>9500000</v>
      </c>
      <c r="F17" s="10">
        <f>SUM(F15:F16)</f>
        <v>0</v>
      </c>
      <c r="G17" s="10">
        <f>SUM(G15:G16)</f>
        <v>0</v>
      </c>
      <c r="H17" s="11"/>
    </row>
    <row r="18" spans="1:8" s="4" customFormat="1" ht="39.950000000000003" customHeight="1" x14ac:dyDescent="0.3">
      <c r="A18" s="59"/>
      <c r="B18" s="60" t="s">
        <v>38</v>
      </c>
      <c r="C18" s="60"/>
      <c r="D18" s="7">
        <f>SUM(D17)</f>
        <v>9500000</v>
      </c>
      <c r="E18" s="7">
        <f>SUM(E17)</f>
        <v>9500000</v>
      </c>
      <c r="F18" s="7">
        <f>SUM(F17)</f>
        <v>0</v>
      </c>
      <c r="G18" s="7">
        <f>SUM(G17)</f>
        <v>0</v>
      </c>
      <c r="H18" s="11"/>
    </row>
    <row r="19" spans="1:8" s="4" customFormat="1" ht="39.950000000000003" customHeight="1" x14ac:dyDescent="0.3">
      <c r="A19" s="65" t="s">
        <v>2</v>
      </c>
      <c r="B19" s="66" t="s">
        <v>2</v>
      </c>
      <c r="C19" s="21" t="s">
        <v>41</v>
      </c>
      <c r="D19" s="23">
        <f>[1]세입명세서!E19</f>
        <v>4014340</v>
      </c>
      <c r="E19" s="23">
        <f t="shared" ref="E19:E20" si="7">SUM(D19,F19:G19)</f>
        <v>4014340</v>
      </c>
      <c r="F19" s="8">
        <v>0</v>
      </c>
      <c r="G19" s="8">
        <v>0</v>
      </c>
      <c r="H19" s="30"/>
    </row>
    <row r="20" spans="1:8" s="4" customFormat="1" ht="39.950000000000003" customHeight="1" x14ac:dyDescent="0.3">
      <c r="A20" s="65"/>
      <c r="B20" s="66"/>
      <c r="C20" s="21" t="s">
        <v>42</v>
      </c>
      <c r="D20" s="23">
        <f>[1]세입명세서!E20</f>
        <v>2567482</v>
      </c>
      <c r="E20" s="23">
        <f t="shared" si="7"/>
        <v>2567482</v>
      </c>
      <c r="F20" s="8">
        <v>0</v>
      </c>
      <c r="G20" s="8">
        <v>0</v>
      </c>
      <c r="H20" s="31"/>
    </row>
    <row r="21" spans="1:8" s="4" customFormat="1" ht="39.950000000000003" customHeight="1" x14ac:dyDescent="0.3">
      <c r="A21" s="65"/>
      <c r="B21" s="66"/>
      <c r="C21" s="20" t="s">
        <v>60</v>
      </c>
      <c r="D21" s="10">
        <f>SUM(D19:D20)</f>
        <v>6581822</v>
      </c>
      <c r="E21" s="10">
        <f>SUM(E19:E20)</f>
        <v>6581822</v>
      </c>
      <c r="F21" s="10">
        <f>SUM(F19:F20)</f>
        <v>0</v>
      </c>
      <c r="G21" s="10">
        <f>SUM(G19:G20)</f>
        <v>0</v>
      </c>
      <c r="H21" s="11"/>
    </row>
    <row r="22" spans="1:8" s="4" customFormat="1" ht="39.950000000000003" customHeight="1" x14ac:dyDescent="0.3">
      <c r="A22" s="65"/>
      <c r="B22" s="60" t="s">
        <v>38</v>
      </c>
      <c r="C22" s="60"/>
      <c r="D22" s="7">
        <f>SUM(D21)</f>
        <v>6581822</v>
      </c>
      <c r="E22" s="7">
        <f>SUM(E21)</f>
        <v>6581822</v>
      </c>
      <c r="F22" s="7">
        <f>SUM(F21)</f>
        <v>0</v>
      </c>
      <c r="G22" s="7">
        <f>SUM(G21)</f>
        <v>0</v>
      </c>
      <c r="H22" s="11"/>
    </row>
    <row r="23" spans="1:8" s="4" customFormat="1" ht="39.950000000000003" customHeight="1" x14ac:dyDescent="0.3">
      <c r="A23" s="65" t="s">
        <v>8</v>
      </c>
      <c r="B23" s="66" t="s">
        <v>8</v>
      </c>
      <c r="C23" s="21" t="s">
        <v>43</v>
      </c>
      <c r="D23" s="54">
        <f>[1]세입명세서!E23</f>
        <v>340000</v>
      </c>
      <c r="E23" s="54">
        <f>SUM(D23,F23:G23)</f>
        <v>340000</v>
      </c>
      <c r="F23" s="8">
        <v>0</v>
      </c>
      <c r="G23" s="8">
        <v>0</v>
      </c>
      <c r="H23" s="32"/>
    </row>
    <row r="24" spans="1:8" s="4" customFormat="1" ht="39.950000000000003" customHeight="1" x14ac:dyDescent="0.3">
      <c r="A24" s="65"/>
      <c r="B24" s="66"/>
      <c r="C24" s="21" t="s">
        <v>44</v>
      </c>
      <c r="D24" s="54">
        <f>[1]세입명세서!E24</f>
        <v>2200</v>
      </c>
      <c r="E24" s="54">
        <f>SUM(D24,F24:G24)</f>
        <v>2200</v>
      </c>
      <c r="F24" s="8">
        <v>0</v>
      </c>
      <c r="G24" s="8">
        <v>0</v>
      </c>
      <c r="H24" s="33"/>
    </row>
    <row r="25" spans="1:8" s="4" customFormat="1" ht="39.950000000000003" customHeight="1" x14ac:dyDescent="0.3">
      <c r="A25" s="65"/>
      <c r="B25" s="66"/>
      <c r="C25" s="20" t="s">
        <v>60</v>
      </c>
      <c r="D25" s="10">
        <f>SUM(D23:D24)</f>
        <v>342200</v>
      </c>
      <c r="E25" s="10">
        <f>SUM(E23:E24)</f>
        <v>342200</v>
      </c>
      <c r="F25" s="10">
        <f>SUM(F23:F24)</f>
        <v>0</v>
      </c>
      <c r="G25" s="10">
        <f>SUM(G23:G24)</f>
        <v>0</v>
      </c>
      <c r="H25" s="11"/>
    </row>
    <row r="26" spans="1:8" s="4" customFormat="1" ht="39.950000000000003" customHeight="1" x14ac:dyDescent="0.3">
      <c r="A26" s="65"/>
      <c r="B26" s="60" t="s">
        <v>38</v>
      </c>
      <c r="C26" s="60"/>
      <c r="D26" s="7">
        <f>SUM(D25)</f>
        <v>342200</v>
      </c>
      <c r="E26" s="7">
        <f>SUM(E25)</f>
        <v>342200</v>
      </c>
      <c r="F26" s="7">
        <f>SUM(F25)</f>
        <v>0</v>
      </c>
      <c r="G26" s="7">
        <f>SUM(G25)</f>
        <v>0</v>
      </c>
      <c r="H26" s="11"/>
    </row>
    <row r="27" spans="1:8" s="4" customFormat="1" ht="50.1" customHeight="1" thickBot="1" x14ac:dyDescent="0.35">
      <c r="A27" s="63" t="s">
        <v>39</v>
      </c>
      <c r="B27" s="64"/>
      <c r="C27" s="64"/>
      <c r="D27" s="14">
        <f>SUM(D11,D14,D18,D22,D26)</f>
        <v>3771977682</v>
      </c>
      <c r="E27" s="14">
        <f>SUM(E11,E14,E18,E22,E26)</f>
        <v>3788202682</v>
      </c>
      <c r="F27" s="14">
        <f>SUM(F11,F14,F18,F22,F26)</f>
        <v>16225000</v>
      </c>
      <c r="G27" s="14">
        <f>SUM(G26,G22,G18,G14,G11)</f>
        <v>0</v>
      </c>
      <c r="H27" s="34"/>
    </row>
  </sheetData>
  <autoFilter ref="A6:H27"/>
  <mergeCells count="24">
    <mergeCell ref="A2:H2"/>
    <mergeCell ref="A5:C5"/>
    <mergeCell ref="D5:D6"/>
    <mergeCell ref="E5:E6"/>
    <mergeCell ref="H5:H6"/>
    <mergeCell ref="A4:B4"/>
    <mergeCell ref="F5:F6"/>
    <mergeCell ref="G5:G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opLeftCell="A19" zoomScale="85" zoomScaleNormal="85" zoomScaleSheetLayoutView="85" workbookViewId="0">
      <selection activeCell="E21" sqref="E21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49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5" t="s">
        <v>46</v>
      </c>
      <c r="B4" s="75"/>
      <c r="C4" s="15"/>
      <c r="D4" s="15"/>
      <c r="E4" s="17"/>
      <c r="F4" s="15"/>
      <c r="G4" s="15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68</v>
      </c>
      <c r="E5" s="71" t="s">
        <v>69</v>
      </c>
      <c r="F5" s="76" t="s">
        <v>70</v>
      </c>
      <c r="G5" s="77" t="s">
        <v>71</v>
      </c>
      <c r="H5" s="73" t="s">
        <v>72</v>
      </c>
    </row>
    <row r="6" spans="1:8" s="4" customFormat="1" ht="39.950000000000003" customHeight="1" thickBot="1" x14ac:dyDescent="0.35">
      <c r="A6" s="12" t="s">
        <v>3</v>
      </c>
      <c r="B6" s="18" t="s">
        <v>4</v>
      </c>
      <c r="C6" s="18" t="s">
        <v>5</v>
      </c>
      <c r="D6" s="72"/>
      <c r="E6" s="72"/>
      <c r="F6" s="72"/>
      <c r="G6" s="78"/>
      <c r="H6" s="74"/>
    </row>
    <row r="7" spans="1:8" s="4" customFormat="1" ht="29.1" customHeight="1" thickTop="1" x14ac:dyDescent="0.3">
      <c r="A7" s="84" t="s">
        <v>15</v>
      </c>
      <c r="B7" s="85" t="s">
        <v>16</v>
      </c>
      <c r="C7" s="22" t="s">
        <v>17</v>
      </c>
      <c r="D7" s="23">
        <f>[1]세출명세서!E7</f>
        <v>777912150</v>
      </c>
      <c r="E7" s="23">
        <f>SUM(D7,F7:G7)</f>
        <v>777912150</v>
      </c>
      <c r="F7" s="23">
        <v>0</v>
      </c>
      <c r="G7" s="23">
        <v>0</v>
      </c>
      <c r="H7" s="35"/>
    </row>
    <row r="8" spans="1:8" s="4" customFormat="1" ht="29.1" customHeight="1" x14ac:dyDescent="0.3">
      <c r="A8" s="59"/>
      <c r="B8" s="61"/>
      <c r="C8" s="19" t="s">
        <v>18</v>
      </c>
      <c r="D8" s="23">
        <f>[1]세출명세서!E8</f>
        <v>168875440</v>
      </c>
      <c r="E8" s="23">
        <f t="shared" ref="E8:E21" si="0">SUM(D8,F8:G8)</f>
        <v>168875440</v>
      </c>
      <c r="F8" s="8">
        <v>0</v>
      </c>
      <c r="G8" s="8">
        <v>0</v>
      </c>
      <c r="H8" s="52"/>
    </row>
    <row r="9" spans="1:8" s="4" customFormat="1" ht="29.1" customHeight="1" x14ac:dyDescent="0.3">
      <c r="A9" s="59"/>
      <c r="B9" s="61"/>
      <c r="C9" s="57" t="s">
        <v>65</v>
      </c>
      <c r="D9" s="23">
        <f>[1]세출명세서!E9</f>
        <v>62409790</v>
      </c>
      <c r="E9" s="23">
        <f t="shared" si="0"/>
        <v>62409790</v>
      </c>
      <c r="F9" s="8">
        <v>0</v>
      </c>
      <c r="G9" s="8">
        <v>0</v>
      </c>
      <c r="H9" s="36"/>
    </row>
    <row r="10" spans="1:8" s="4" customFormat="1" ht="29.1" customHeight="1" x14ac:dyDescent="0.3">
      <c r="A10" s="59"/>
      <c r="B10" s="61"/>
      <c r="C10" s="19" t="s">
        <v>19</v>
      </c>
      <c r="D10" s="23">
        <f>[1]세출명세서!E10</f>
        <v>75125590</v>
      </c>
      <c r="E10" s="23">
        <f t="shared" si="0"/>
        <v>75125590</v>
      </c>
      <c r="F10" s="8">
        <v>0</v>
      </c>
      <c r="G10" s="8">
        <v>0</v>
      </c>
      <c r="H10" s="37"/>
    </row>
    <row r="11" spans="1:8" s="4" customFormat="1" ht="29.1" customHeight="1" x14ac:dyDescent="0.3">
      <c r="A11" s="59"/>
      <c r="B11" s="61"/>
      <c r="C11" s="19" t="s">
        <v>20</v>
      </c>
      <c r="D11" s="23">
        <f>[1]세출명세서!E11</f>
        <v>20820000</v>
      </c>
      <c r="E11" s="23">
        <f t="shared" si="0"/>
        <v>20820000</v>
      </c>
      <c r="F11" s="8">
        <v>0</v>
      </c>
      <c r="G11" s="8">
        <v>0</v>
      </c>
      <c r="H11" s="38"/>
    </row>
    <row r="12" spans="1:8" s="4" customFormat="1" ht="29.1" customHeight="1" x14ac:dyDescent="0.3">
      <c r="A12" s="59"/>
      <c r="B12" s="61"/>
      <c r="C12" s="20" t="s">
        <v>61</v>
      </c>
      <c r="D12" s="10">
        <f t="shared" ref="D12" si="1">SUM(D7:D11)</f>
        <v>1105142970</v>
      </c>
      <c r="E12" s="10">
        <f t="shared" ref="E12" si="2">SUM(E7:E11)</f>
        <v>1105142970</v>
      </c>
      <c r="F12" s="10">
        <f>SUM(F7:F11)</f>
        <v>0</v>
      </c>
      <c r="G12" s="10">
        <f>SUM(G7:G11)</f>
        <v>0</v>
      </c>
      <c r="H12" s="11"/>
    </row>
    <row r="13" spans="1:8" s="4" customFormat="1" ht="29.1" customHeight="1" x14ac:dyDescent="0.3">
      <c r="A13" s="59"/>
      <c r="B13" s="62" t="s">
        <v>57</v>
      </c>
      <c r="C13" s="19" t="s">
        <v>21</v>
      </c>
      <c r="D13" s="23">
        <f>[1]세출명세서!E13</f>
        <v>6200000</v>
      </c>
      <c r="E13" s="23">
        <f t="shared" si="0"/>
        <v>6200000</v>
      </c>
      <c r="F13" s="8">
        <v>0</v>
      </c>
      <c r="G13" s="8">
        <v>0</v>
      </c>
      <c r="H13" s="39"/>
    </row>
    <row r="14" spans="1:8" s="4" customFormat="1" ht="29.1" customHeight="1" x14ac:dyDescent="0.3">
      <c r="A14" s="59"/>
      <c r="B14" s="61"/>
      <c r="C14" s="19" t="s">
        <v>22</v>
      </c>
      <c r="D14" s="23">
        <f>[1]세출명세서!E14</f>
        <v>4140000</v>
      </c>
      <c r="E14" s="23">
        <f t="shared" si="0"/>
        <v>4140000</v>
      </c>
      <c r="F14" s="8">
        <v>0</v>
      </c>
      <c r="G14" s="8">
        <v>0</v>
      </c>
      <c r="H14" s="40"/>
    </row>
    <row r="15" spans="1:8" s="4" customFormat="1" ht="29.1" customHeight="1" x14ac:dyDescent="0.3">
      <c r="A15" s="59"/>
      <c r="B15" s="61"/>
      <c r="C15" s="20" t="s">
        <v>62</v>
      </c>
      <c r="D15" s="10">
        <f t="shared" ref="D15" si="3">SUM(D13:D14)</f>
        <v>10340000</v>
      </c>
      <c r="E15" s="10">
        <f t="shared" ref="E15" si="4">SUM(E13:E14)</f>
        <v>10340000</v>
      </c>
      <c r="F15" s="10">
        <f>SUM(F13:F14)</f>
        <v>0</v>
      </c>
      <c r="G15" s="10">
        <f>SUM(G13:G14)</f>
        <v>0</v>
      </c>
      <c r="H15" s="11"/>
    </row>
    <row r="16" spans="1:8" s="4" customFormat="1" ht="29.1" customHeight="1" x14ac:dyDescent="0.3">
      <c r="A16" s="59"/>
      <c r="B16" s="61" t="s">
        <v>23</v>
      </c>
      <c r="C16" s="19" t="s">
        <v>24</v>
      </c>
      <c r="D16" s="23">
        <f>[1]세출명세서!E16</f>
        <v>7750000</v>
      </c>
      <c r="E16" s="23">
        <f t="shared" si="0"/>
        <v>7750000</v>
      </c>
      <c r="F16" s="8">
        <v>0</v>
      </c>
      <c r="G16" s="8">
        <v>0</v>
      </c>
      <c r="H16" s="41"/>
    </row>
    <row r="17" spans="1:8" s="4" customFormat="1" ht="29.1" customHeight="1" x14ac:dyDescent="0.3">
      <c r="A17" s="59"/>
      <c r="B17" s="61"/>
      <c r="C17" s="19" t="s">
        <v>25</v>
      </c>
      <c r="D17" s="23">
        <f>[1]세출명세서!E17</f>
        <v>36110150</v>
      </c>
      <c r="E17" s="23">
        <f t="shared" si="0"/>
        <v>36110150</v>
      </c>
      <c r="F17" s="8">
        <v>0</v>
      </c>
      <c r="G17" s="8">
        <v>0</v>
      </c>
      <c r="H17" s="42"/>
    </row>
    <row r="18" spans="1:8" s="4" customFormat="1" ht="29.1" customHeight="1" x14ac:dyDescent="0.3">
      <c r="A18" s="59"/>
      <c r="B18" s="61"/>
      <c r="C18" s="19" t="s">
        <v>26</v>
      </c>
      <c r="D18" s="23">
        <f>[1]세출명세서!E18</f>
        <v>18014000</v>
      </c>
      <c r="E18" s="23">
        <f t="shared" si="0"/>
        <v>18014000</v>
      </c>
      <c r="F18" s="8">
        <v>0</v>
      </c>
      <c r="G18" s="8">
        <v>0</v>
      </c>
      <c r="H18" s="43"/>
    </row>
    <row r="19" spans="1:8" s="4" customFormat="1" ht="29.1" customHeight="1" x14ac:dyDescent="0.3">
      <c r="A19" s="59"/>
      <c r="B19" s="61"/>
      <c r="C19" s="19" t="s">
        <v>27</v>
      </c>
      <c r="D19" s="23">
        <f>[1]세출명세서!E19</f>
        <v>10153980</v>
      </c>
      <c r="E19" s="23">
        <f t="shared" si="0"/>
        <v>10153980</v>
      </c>
      <c r="F19" s="8">
        <v>0</v>
      </c>
      <c r="G19" s="8">
        <v>0</v>
      </c>
      <c r="H19" s="44"/>
    </row>
    <row r="20" spans="1:8" s="4" customFormat="1" ht="29.1" customHeight="1" x14ac:dyDescent="0.3">
      <c r="A20" s="59"/>
      <c r="B20" s="61"/>
      <c r="C20" s="19" t="s">
        <v>28</v>
      </c>
      <c r="D20" s="23">
        <f>[1]세출명세서!E20</f>
        <v>1200000</v>
      </c>
      <c r="E20" s="23">
        <f t="shared" si="0"/>
        <v>1200000</v>
      </c>
      <c r="F20" s="8">
        <v>0</v>
      </c>
      <c r="G20" s="8">
        <v>0</v>
      </c>
      <c r="H20" s="45"/>
    </row>
    <row r="21" spans="1:8" s="4" customFormat="1" ht="29.1" customHeight="1" x14ac:dyDescent="0.3">
      <c r="A21" s="59"/>
      <c r="B21" s="61"/>
      <c r="C21" s="19" t="s">
        <v>29</v>
      </c>
      <c r="D21" s="23">
        <f>[1]세출명세서!E21</f>
        <v>4100000</v>
      </c>
      <c r="E21" s="23">
        <f t="shared" si="0"/>
        <v>4100000</v>
      </c>
      <c r="F21" s="8">
        <v>0</v>
      </c>
      <c r="G21" s="8">
        <v>0</v>
      </c>
      <c r="H21" s="46"/>
    </row>
    <row r="22" spans="1:8" s="4" customFormat="1" ht="29.1" customHeight="1" x14ac:dyDescent="0.3">
      <c r="A22" s="59"/>
      <c r="B22" s="61"/>
      <c r="C22" s="20" t="s">
        <v>63</v>
      </c>
      <c r="D22" s="10">
        <f>SUM(D16:D21)</f>
        <v>77328130</v>
      </c>
      <c r="E22" s="10">
        <f>SUM(E16:E21)</f>
        <v>77328130</v>
      </c>
      <c r="F22" s="10">
        <f>SUM(F16:F21)</f>
        <v>0</v>
      </c>
      <c r="G22" s="10">
        <f>SUM(G16:G21)</f>
        <v>0</v>
      </c>
      <c r="H22" s="11"/>
    </row>
    <row r="23" spans="1:8" s="4" customFormat="1" ht="29.1" customHeight="1" x14ac:dyDescent="0.3">
      <c r="A23" s="59"/>
      <c r="B23" s="60" t="s">
        <v>37</v>
      </c>
      <c r="C23" s="60"/>
      <c r="D23" s="7">
        <f t="shared" ref="D23" si="5">SUM(D22,D15,D12)</f>
        <v>1192811100</v>
      </c>
      <c r="E23" s="7">
        <f t="shared" ref="E23" si="6">SUM(E22,E15,E12)</f>
        <v>1192811100</v>
      </c>
      <c r="F23" s="7">
        <f>SUM(F22,F15,F12)</f>
        <v>0</v>
      </c>
      <c r="G23" s="7">
        <f>SUM(G22,G15,G12)</f>
        <v>0</v>
      </c>
      <c r="H23" s="11"/>
    </row>
    <row r="24" spans="1:8" s="4" customFormat="1" ht="29.1" customHeight="1" x14ac:dyDescent="0.3">
      <c r="A24" s="79" t="s">
        <v>58</v>
      </c>
      <c r="B24" s="66" t="s">
        <v>30</v>
      </c>
      <c r="C24" s="19" t="s">
        <v>31</v>
      </c>
      <c r="D24" s="23">
        <f>[1]세출명세서!E24</f>
        <v>100000000</v>
      </c>
      <c r="E24" s="23">
        <f t="shared" ref="E24:E26" si="7">SUM(D24,F24:G24)</f>
        <v>100000000</v>
      </c>
      <c r="F24" s="8">
        <v>0</v>
      </c>
      <c r="G24" s="8">
        <v>0</v>
      </c>
      <c r="H24" s="56"/>
    </row>
    <row r="25" spans="1:8" s="4" customFormat="1" ht="29.1" customHeight="1" x14ac:dyDescent="0.3">
      <c r="A25" s="65"/>
      <c r="B25" s="66"/>
      <c r="C25" s="19" t="s">
        <v>32</v>
      </c>
      <c r="D25" s="23">
        <f>[1]세출명세서!E25</f>
        <v>7789900</v>
      </c>
      <c r="E25" s="23">
        <f t="shared" si="7"/>
        <v>7789900</v>
      </c>
      <c r="F25" s="8">
        <v>0</v>
      </c>
      <c r="G25" s="8">
        <v>0</v>
      </c>
      <c r="H25" s="47"/>
    </row>
    <row r="26" spans="1:8" s="4" customFormat="1" ht="29.1" customHeight="1" x14ac:dyDescent="0.3">
      <c r="A26" s="65"/>
      <c r="B26" s="66"/>
      <c r="C26" s="19" t="s">
        <v>33</v>
      </c>
      <c r="D26" s="23">
        <f>[1]세출명세서!E26</f>
        <v>0</v>
      </c>
      <c r="E26" s="23">
        <f t="shared" si="7"/>
        <v>0</v>
      </c>
      <c r="F26" s="8">
        <v>0</v>
      </c>
      <c r="G26" s="8">
        <v>0</v>
      </c>
      <c r="H26" s="9"/>
    </row>
    <row r="27" spans="1:8" s="4" customFormat="1" ht="29.1" customHeight="1" x14ac:dyDescent="0.3">
      <c r="A27" s="65"/>
      <c r="B27" s="66"/>
      <c r="C27" s="20" t="s">
        <v>63</v>
      </c>
      <c r="D27" s="10">
        <f>SUM(D24:D26)</f>
        <v>107789900</v>
      </c>
      <c r="E27" s="10">
        <f>SUM(E24:E26)</f>
        <v>107789900</v>
      </c>
      <c r="F27" s="10">
        <f>SUM(F24:F26)</f>
        <v>0</v>
      </c>
      <c r="G27" s="10">
        <f>SUM(G24:G26)</f>
        <v>0</v>
      </c>
      <c r="H27" s="11"/>
    </row>
    <row r="28" spans="1:8" s="4" customFormat="1" ht="29.1" customHeight="1" x14ac:dyDescent="0.3">
      <c r="A28" s="65"/>
      <c r="B28" s="60" t="s">
        <v>37</v>
      </c>
      <c r="C28" s="60"/>
      <c r="D28" s="7">
        <f>SUM(D27)</f>
        <v>107789900</v>
      </c>
      <c r="E28" s="7">
        <f>SUM(E27)</f>
        <v>107789900</v>
      </c>
      <c r="F28" s="7">
        <f>SUM(F27)</f>
        <v>0</v>
      </c>
      <c r="G28" s="7">
        <f>SUM(G27)</f>
        <v>0</v>
      </c>
      <c r="H28" s="11"/>
    </row>
    <row r="29" spans="1:8" s="4" customFormat="1" ht="29.1" customHeight="1" x14ac:dyDescent="0.3">
      <c r="A29" s="65" t="s">
        <v>34</v>
      </c>
      <c r="B29" s="66" t="s">
        <v>35</v>
      </c>
      <c r="C29" s="21" t="s">
        <v>47</v>
      </c>
      <c r="D29" s="23">
        <f>[1]세출명세서!E29</f>
        <v>2452967000</v>
      </c>
      <c r="E29" s="23">
        <f t="shared" ref="E29:E30" si="8">SUM(D29,F29:G29)</f>
        <v>2469192000</v>
      </c>
      <c r="F29" s="8">
        <v>16225000</v>
      </c>
      <c r="G29" s="8">
        <v>0</v>
      </c>
      <c r="H29" s="48"/>
    </row>
    <row r="30" spans="1:8" s="4" customFormat="1" ht="29.1" customHeight="1" x14ac:dyDescent="0.3">
      <c r="A30" s="65"/>
      <c r="B30" s="66"/>
      <c r="C30" s="21" t="s">
        <v>66</v>
      </c>
      <c r="D30" s="23">
        <f>[1]세출명세서!E30</f>
        <v>6000000</v>
      </c>
      <c r="E30" s="23">
        <f t="shared" si="8"/>
        <v>6000000</v>
      </c>
      <c r="F30" s="8">
        <v>0</v>
      </c>
      <c r="G30" s="8">
        <v>0</v>
      </c>
      <c r="H30" s="49"/>
    </row>
    <row r="31" spans="1:8" s="4" customFormat="1" ht="29.1" customHeight="1" x14ac:dyDescent="0.3">
      <c r="A31" s="65"/>
      <c r="B31" s="66"/>
      <c r="C31" s="21" t="s">
        <v>48</v>
      </c>
      <c r="D31" s="55">
        <f>[1]세출명세서!E31</f>
        <v>12069682</v>
      </c>
      <c r="E31" s="55">
        <f>SUM(D31,F31:G31)</f>
        <v>12069682</v>
      </c>
      <c r="F31" s="8">
        <v>0</v>
      </c>
      <c r="G31" s="8">
        <v>0</v>
      </c>
      <c r="H31" s="50"/>
    </row>
    <row r="32" spans="1:8" s="4" customFormat="1" ht="29.1" customHeight="1" x14ac:dyDescent="0.3">
      <c r="A32" s="65"/>
      <c r="B32" s="66"/>
      <c r="C32" s="20" t="s">
        <v>63</v>
      </c>
      <c r="D32" s="10">
        <f>SUM(D29:D31)</f>
        <v>2471036682</v>
      </c>
      <c r="E32" s="10">
        <f>SUM(E29:E31)</f>
        <v>2487261682</v>
      </c>
      <c r="F32" s="10">
        <f>SUM(F29:F31)</f>
        <v>16225000</v>
      </c>
      <c r="G32" s="10">
        <f>SUM(G29:G31)</f>
        <v>0</v>
      </c>
      <c r="H32" s="53"/>
    </row>
    <row r="33" spans="1:8" s="4" customFormat="1" ht="29.1" customHeight="1" x14ac:dyDescent="0.3">
      <c r="A33" s="65"/>
      <c r="B33" s="80" t="s">
        <v>37</v>
      </c>
      <c r="C33" s="80"/>
      <c r="D33" s="7">
        <f>SUM(D32)</f>
        <v>2471036682</v>
      </c>
      <c r="E33" s="7">
        <f>SUM(E32)</f>
        <v>2487261682</v>
      </c>
      <c r="F33" s="7">
        <f>SUM(F32)</f>
        <v>16225000</v>
      </c>
      <c r="G33" s="7">
        <f>SUM(G32)</f>
        <v>0</v>
      </c>
      <c r="H33" s="53"/>
    </row>
    <row r="34" spans="1:8" s="4" customFormat="1" ht="29.1" customHeight="1" x14ac:dyDescent="0.3">
      <c r="A34" s="79" t="s">
        <v>59</v>
      </c>
      <c r="B34" s="81" t="s">
        <v>40</v>
      </c>
      <c r="C34" s="21" t="s">
        <v>64</v>
      </c>
      <c r="D34" s="23">
        <f>[1]세출명세서!E34</f>
        <v>0</v>
      </c>
      <c r="E34" s="8">
        <v>0</v>
      </c>
      <c r="F34" s="8">
        <v>0</v>
      </c>
      <c r="G34" s="8">
        <v>0</v>
      </c>
      <c r="H34" s="9"/>
    </row>
    <row r="35" spans="1:8" s="4" customFormat="1" ht="29.1" customHeight="1" x14ac:dyDescent="0.3">
      <c r="A35" s="65"/>
      <c r="B35" s="82"/>
      <c r="C35" s="21" t="s">
        <v>36</v>
      </c>
      <c r="D35" s="54">
        <f>[1]세출명세서!E35</f>
        <v>340000</v>
      </c>
      <c r="E35" s="54">
        <f>SUM(D35,F35:G35)</f>
        <v>340000</v>
      </c>
      <c r="F35" s="8">
        <v>0</v>
      </c>
      <c r="G35" s="8">
        <v>0</v>
      </c>
      <c r="H35" s="51"/>
    </row>
    <row r="36" spans="1:8" s="4" customFormat="1" ht="29.1" customHeight="1" x14ac:dyDescent="0.3">
      <c r="A36" s="65"/>
      <c r="B36" s="83"/>
      <c r="C36" s="20" t="s">
        <v>63</v>
      </c>
      <c r="D36" s="10">
        <f>SUM(D34:D35)</f>
        <v>340000</v>
      </c>
      <c r="E36" s="10">
        <f>SUM(E34:E35)</f>
        <v>340000</v>
      </c>
      <c r="F36" s="10">
        <f>SUM(F34:F35)</f>
        <v>0</v>
      </c>
      <c r="G36" s="10">
        <f>SUM(G34:G35)</f>
        <v>0</v>
      </c>
      <c r="H36" s="11"/>
    </row>
    <row r="37" spans="1:8" s="4" customFormat="1" ht="29.1" customHeight="1" x14ac:dyDescent="0.3">
      <c r="A37" s="65"/>
      <c r="B37" s="60" t="s">
        <v>37</v>
      </c>
      <c r="C37" s="60"/>
      <c r="D37" s="7">
        <f>SUM(D36)</f>
        <v>340000</v>
      </c>
      <c r="E37" s="7">
        <f>SUM(E36)</f>
        <v>340000</v>
      </c>
      <c r="F37" s="7">
        <f>SUM(F36)</f>
        <v>0</v>
      </c>
      <c r="G37" s="7">
        <f>SUM(G36)</f>
        <v>0</v>
      </c>
      <c r="H37" s="11"/>
    </row>
    <row r="38" spans="1:8" s="13" customFormat="1" ht="39.950000000000003" customHeight="1" thickBot="1" x14ac:dyDescent="0.35">
      <c r="A38" s="63" t="s">
        <v>39</v>
      </c>
      <c r="B38" s="64"/>
      <c r="C38" s="64"/>
      <c r="D38" s="14">
        <f>SUM(D37,D33,D28,D23)</f>
        <v>3771977682</v>
      </c>
      <c r="E38" s="14">
        <f>SUM(E37,E33,E28,E23)</f>
        <v>3788202682</v>
      </c>
      <c r="F38" s="14">
        <f>SUM(F37,F33,F28,F23)</f>
        <v>16225000</v>
      </c>
      <c r="G38" s="14">
        <f>SUM(G37,G33,G28,G23)</f>
        <v>0</v>
      </c>
      <c r="H38" s="34"/>
    </row>
    <row r="40" spans="1:8" ht="30" customHeight="1" x14ac:dyDescent="0.3"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2021-12-06T06:44:00Z</cp:lastPrinted>
  <dcterms:created xsi:type="dcterms:W3CDTF">2017-12-28T02:48:06Z</dcterms:created>
  <dcterms:modified xsi:type="dcterms:W3CDTF">2021-12-06T06:45:05Z</dcterms:modified>
</cp:coreProperties>
</file>