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ngjak\Desktop\"/>
    </mc:Choice>
  </mc:AlternateContent>
  <bookViews>
    <workbookView xWindow="0" yWindow="0" windowWidth="17745" windowHeight="7470"/>
  </bookViews>
  <sheets>
    <sheet name="1.세입세출예산 공고" sheetId="1" r:id="rId1"/>
    <sheet name="2. 세입세출총괄표" sheetId="2" r:id="rId2"/>
  </sheets>
  <externalReferences>
    <externalReference r:id="rId3"/>
  </externalReferences>
  <definedNames>
    <definedName name="_xlnm.Print_Area" localSheetId="1">'2. 세입세출총괄표'!$A$1:$J$65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4" i="2" l="1"/>
  <c r="I64" i="2"/>
  <c r="I65" i="2" s="1"/>
  <c r="H64" i="2"/>
  <c r="H65" i="2" s="1"/>
  <c r="J65" i="2" s="1"/>
  <c r="J63" i="2"/>
  <c r="H62" i="2"/>
  <c r="I61" i="2"/>
  <c r="I62" i="2" s="1"/>
  <c r="J62" i="2" s="1"/>
  <c r="H61" i="2"/>
  <c r="J61" i="2" s="1"/>
  <c r="J60" i="2"/>
  <c r="I59" i="2"/>
  <c r="I58" i="2"/>
  <c r="H58" i="2"/>
  <c r="H59" i="2" s="1"/>
  <c r="J59" i="2" s="1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I27" i="2"/>
  <c r="I26" i="2"/>
  <c r="H26" i="2"/>
  <c r="H27" i="2" s="1"/>
  <c r="J27" i="2" s="1"/>
  <c r="J25" i="2"/>
  <c r="J24" i="2"/>
  <c r="I22" i="2"/>
  <c r="H22" i="2"/>
  <c r="J22" i="2" s="1"/>
  <c r="J21" i="2"/>
  <c r="J20" i="2"/>
  <c r="J19" i="2"/>
  <c r="J18" i="2"/>
  <c r="J17" i="2"/>
  <c r="J16" i="2"/>
  <c r="I15" i="2"/>
  <c r="H15" i="2"/>
  <c r="J15" i="2" s="1"/>
  <c r="E15" i="2"/>
  <c r="J14" i="2"/>
  <c r="E14" i="2"/>
  <c r="J13" i="2"/>
  <c r="E13" i="2"/>
  <c r="I12" i="2"/>
  <c r="I23" i="2" s="1"/>
  <c r="I6" i="2" s="1"/>
  <c r="H12" i="2"/>
  <c r="H23" i="2" s="1"/>
  <c r="E12" i="2"/>
  <c r="J11" i="2"/>
  <c r="D11" i="2"/>
  <c r="D6" i="2" s="1"/>
  <c r="C11" i="2"/>
  <c r="J10" i="2"/>
  <c r="E10" i="2"/>
  <c r="J9" i="2"/>
  <c r="E9" i="2"/>
  <c r="J8" i="2"/>
  <c r="E8" i="2"/>
  <c r="E11" i="2" s="1"/>
  <c r="E6" i="2" s="1"/>
  <c r="J7" i="2"/>
  <c r="E7" i="2"/>
  <c r="C6" i="2"/>
  <c r="C15" i="1"/>
  <c r="E15" i="1" s="1"/>
  <c r="C14" i="1"/>
  <c r="E14" i="1" s="1"/>
  <c r="J13" i="1"/>
  <c r="C13" i="1"/>
  <c r="E13" i="1" s="1"/>
  <c r="J12" i="1"/>
  <c r="C12" i="1"/>
  <c r="E12" i="1" s="1"/>
  <c r="J11" i="1"/>
  <c r="D11" i="1"/>
  <c r="I10" i="1"/>
  <c r="I6" i="1" s="1"/>
  <c r="H10" i="1"/>
  <c r="C10" i="1"/>
  <c r="E10" i="1" s="1"/>
  <c r="J9" i="1"/>
  <c r="C9" i="1"/>
  <c r="E9" i="1" s="1"/>
  <c r="J8" i="1"/>
  <c r="J10" i="1" s="1"/>
  <c r="J6" i="1" s="1"/>
  <c r="E8" i="1"/>
  <c r="C8" i="1"/>
  <c r="J7" i="1"/>
  <c r="C7" i="1"/>
  <c r="C11" i="1" s="1"/>
  <c r="C6" i="1" s="1"/>
  <c r="H6" i="1"/>
  <c r="D6" i="1"/>
  <c r="H6" i="2" l="1"/>
  <c r="J6" i="2" s="1"/>
  <c r="J23" i="2"/>
  <c r="E7" i="1"/>
  <c r="E11" i="1" s="1"/>
  <c r="E6" i="1" s="1"/>
  <c r="J12" i="2"/>
  <c r="J26" i="2"/>
  <c r="J58" i="2"/>
</calcChain>
</file>

<file path=xl/sharedStrings.xml><?xml version="1.0" encoding="utf-8"?>
<sst xmlns="http://schemas.openxmlformats.org/spreadsheetml/2006/main" count="139" uniqueCount="112">
  <si>
    <t>2023 동작구 가족센터 세입·세출 예산 공고</t>
    <phoneticPr fontId="5" type="noConversion"/>
  </si>
  <si>
    <t>사회복지법인 및 사회복지시설 재무회계규칙 제 10조 4항에 의거하여 2023년도 동작구가족센터 세입세출예산을 아래와 같이 공고합니다.</t>
    <phoneticPr fontId="4" type="noConversion"/>
  </si>
  <si>
    <t xml:space="preserve">                                            단위:원</t>
    <phoneticPr fontId="5" type="noConversion"/>
  </si>
  <si>
    <t>세              입</t>
    <phoneticPr fontId="5" type="noConversion"/>
  </si>
  <si>
    <t>세              출</t>
    <phoneticPr fontId="5" type="noConversion"/>
  </si>
  <si>
    <t>항</t>
    <phoneticPr fontId="5" type="noConversion"/>
  </si>
  <si>
    <t>목</t>
    <phoneticPr fontId="5" type="noConversion"/>
  </si>
  <si>
    <t>당해년도</t>
    <phoneticPr fontId="5" type="noConversion"/>
  </si>
  <si>
    <t>전년도</t>
    <phoneticPr fontId="5" type="noConversion"/>
  </si>
  <si>
    <t>증감</t>
    <phoneticPr fontId="5" type="noConversion"/>
  </si>
  <si>
    <t>항</t>
    <phoneticPr fontId="5" type="noConversion"/>
  </si>
  <si>
    <t>당해년도</t>
    <phoneticPr fontId="5" type="noConversion"/>
  </si>
  <si>
    <t>합계</t>
    <phoneticPr fontId="5" type="noConversion"/>
  </si>
  <si>
    <t>보조금수입</t>
    <phoneticPr fontId="5" type="noConversion"/>
  </si>
  <si>
    <t>국고보조금</t>
    <phoneticPr fontId="5" type="noConversion"/>
  </si>
  <si>
    <t>사무비</t>
    <phoneticPr fontId="4" type="noConversion"/>
  </si>
  <si>
    <t xml:space="preserve">인건비 </t>
    <phoneticPr fontId="5" type="noConversion"/>
  </si>
  <si>
    <t>시도보조금</t>
    <phoneticPr fontId="5" type="noConversion"/>
  </si>
  <si>
    <t xml:space="preserve">업무추진비 </t>
    <phoneticPr fontId="5" type="noConversion"/>
  </si>
  <si>
    <t>시군구보조금</t>
    <phoneticPr fontId="5" type="noConversion"/>
  </si>
  <si>
    <t xml:space="preserve">운영비 </t>
    <phoneticPr fontId="5" type="noConversion"/>
  </si>
  <si>
    <t>기타보조금</t>
    <phoneticPr fontId="5" type="noConversion"/>
  </si>
  <si>
    <t>사무비 합계</t>
    <phoneticPr fontId="13" type="noConversion"/>
  </si>
  <si>
    <t>보조금 합계</t>
    <phoneticPr fontId="13" type="noConversion"/>
  </si>
  <si>
    <t>재산조성비</t>
    <phoneticPr fontId="4" type="noConversion"/>
  </si>
  <si>
    <t xml:space="preserve">시설비 </t>
    <phoneticPr fontId="5" type="noConversion"/>
  </si>
  <si>
    <t>후원금수입</t>
    <phoneticPr fontId="5" type="noConversion"/>
  </si>
  <si>
    <t>후원금</t>
    <phoneticPr fontId="5" type="noConversion"/>
  </si>
  <si>
    <t>사업비</t>
    <phoneticPr fontId="4" type="noConversion"/>
  </si>
  <si>
    <t>사업비</t>
    <phoneticPr fontId="4" type="noConversion"/>
  </si>
  <si>
    <t>사업수입</t>
    <phoneticPr fontId="5" type="noConversion"/>
  </si>
  <si>
    <t>사업수입</t>
    <phoneticPr fontId="5" type="noConversion"/>
  </si>
  <si>
    <t>잡지출</t>
    <phoneticPr fontId="4" type="noConversion"/>
  </si>
  <si>
    <t>잡지출</t>
    <phoneticPr fontId="5" type="noConversion"/>
  </si>
  <si>
    <t>이월금</t>
    <phoneticPr fontId="5" type="noConversion"/>
  </si>
  <si>
    <t>전년도이월금</t>
    <phoneticPr fontId="5" type="noConversion"/>
  </si>
  <si>
    <t>잡수입</t>
    <phoneticPr fontId="4" type="noConversion"/>
  </si>
  <si>
    <t>기타잡수입</t>
    <phoneticPr fontId="4" type="noConversion"/>
  </si>
  <si>
    <t>d</t>
    <phoneticPr fontId="13" type="noConversion"/>
  </si>
  <si>
    <t>2. 2023년 동작구 가족센터 세입·세출 총괄표</t>
    <phoneticPr fontId="5" type="noConversion"/>
  </si>
  <si>
    <t>세         입</t>
    <phoneticPr fontId="5" type="noConversion"/>
  </si>
  <si>
    <t>세         출</t>
    <phoneticPr fontId="5" type="noConversion"/>
  </si>
  <si>
    <t>2023년</t>
    <phoneticPr fontId="5" type="noConversion"/>
  </si>
  <si>
    <t xml:space="preserve">2022년 </t>
    <phoneticPr fontId="5" type="noConversion"/>
  </si>
  <si>
    <t>증감</t>
    <phoneticPr fontId="5" type="noConversion"/>
  </si>
  <si>
    <t>항</t>
  </si>
  <si>
    <t>목</t>
  </si>
  <si>
    <t>2023년</t>
    <phoneticPr fontId="4" type="noConversion"/>
  </si>
  <si>
    <t>2022년</t>
    <phoneticPr fontId="4" type="noConversion"/>
  </si>
  <si>
    <t>증감</t>
    <phoneticPr fontId="4" type="noConversion"/>
  </si>
  <si>
    <t>국고보조금</t>
    <phoneticPr fontId="5" type="noConversion"/>
  </si>
  <si>
    <t>인건비</t>
  </si>
  <si>
    <t>급여</t>
  </si>
  <si>
    <t>제수당</t>
  </si>
  <si>
    <t>시군구보조금</t>
    <phoneticPr fontId="5" type="noConversion"/>
  </si>
  <si>
    <t>퇴직금 및 퇴직적립금</t>
  </si>
  <si>
    <t>사회보험부담금</t>
  </si>
  <si>
    <t>합 계</t>
    <phoneticPr fontId="4" type="noConversion"/>
  </si>
  <si>
    <t>기타후생경비</t>
  </si>
  <si>
    <t>후원금</t>
    <phoneticPr fontId="5" type="noConversion"/>
  </si>
  <si>
    <t>[항 소계]</t>
    <phoneticPr fontId="4" type="noConversion"/>
  </si>
  <si>
    <t>업무추진비</t>
  </si>
  <si>
    <t>기관운영비</t>
  </si>
  <si>
    <t>이월금</t>
    <phoneticPr fontId="5" type="noConversion"/>
  </si>
  <si>
    <t>회의비</t>
  </si>
  <si>
    <t>기타잡수입</t>
    <phoneticPr fontId="5" type="noConversion"/>
  </si>
  <si>
    <t>[항 소계]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</si>
  <si>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</si>
  <si>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</si>
  <si>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</si>
  <si>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</si>
  <si>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</si>
  <si>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</si>
  <si>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</si>
  <si>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[관 소계]</t>
  </si>
  <si>
    <t>시설비</t>
  </si>
  <si>
    <t>자산취득비</t>
  </si>
  <si>
    <t>시설장비유지비</t>
  </si>
  <si>
    <t>사업비</t>
  </si>
  <si>
    <t>가족관계사업비</t>
  </si>
  <si>
    <t>가족생활사업비</t>
  </si>
  <si>
    <t>가족과함께하는지역공동체사업비</t>
  </si>
  <si>
    <t>위기가족상담지원사업비</t>
  </si>
  <si>
    <t>결혼이민자 취업지원사업비</t>
  </si>
  <si>
    <t>DaDa봉사단사업비</t>
  </si>
  <si>
    <t>한국어교육사업비</t>
  </si>
  <si>
    <t>신대방분소카페다가온사업비</t>
  </si>
  <si>
    <t>가족학교강사비사업비</t>
  </si>
  <si>
    <t>가족학교운영비사업비</t>
    <phoneticPr fontId="4" type="noConversion"/>
  </si>
  <si>
    <t>가족학교진행비사업비</t>
  </si>
  <si>
    <t>방문사업비</t>
  </si>
  <si>
    <t>이중언어사업비</t>
    <phoneticPr fontId="13" type="noConversion"/>
  </si>
  <si>
    <t>언어발달지원사업비</t>
  </si>
  <si>
    <t>공동육아나눔터사업비</t>
  </si>
  <si>
    <t>자녀돌봄품앗이사업비</t>
    <phoneticPr fontId="13" type="noConversion"/>
  </si>
  <si>
    <t>가족품앗이사업비</t>
    <phoneticPr fontId="13" type="noConversion"/>
  </si>
  <si>
    <t>오색공감글로벌페스티벌</t>
    <phoneticPr fontId="4" type="noConversion"/>
  </si>
  <si>
    <t>부부의날</t>
    <phoneticPr fontId="4" type="noConversion"/>
  </si>
  <si>
    <t>가족상담지원사업</t>
    <phoneticPr fontId="4" type="noConversion"/>
  </si>
  <si>
    <t>상담멘토그룹운영사업</t>
    <phoneticPr fontId="4" type="noConversion"/>
  </si>
  <si>
    <t>1인가구 운영비</t>
    <phoneticPr fontId="4" type="noConversion"/>
  </si>
  <si>
    <t>1인가구 사업비</t>
    <phoneticPr fontId="4" type="noConversion"/>
  </si>
  <si>
    <t>기타사업비</t>
    <phoneticPr fontId="4" type="noConversion"/>
  </si>
  <si>
    <t>아동정책참여단</t>
    <phoneticPr fontId="4" type="noConversion"/>
  </si>
  <si>
    <t>생계비</t>
  </si>
  <si>
    <t>학습지원비</t>
  </si>
  <si>
    <t>사례관리사업비</t>
  </si>
  <si>
    <t>지정후원사업비</t>
    <phoneticPr fontId="13" type="noConversion"/>
  </si>
  <si>
    <t>비지정후원사업비</t>
    <phoneticPr fontId="13" type="noConversion"/>
  </si>
  <si>
    <t>잡지출</t>
  </si>
  <si>
    <t>예비비및기타</t>
    <phoneticPr fontId="4" type="noConversion"/>
  </si>
  <si>
    <t>예비비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</si>
</sst>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_);[Red]\(#,##0\)"/>
  </numFmts>
  <fonts count="19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나눔고딕"/>
      <family val="3"/>
      <charset val="129"/>
    </font>
    <font>
      <b/>
      <sz val="11"/>
      <name val="나눔고딕"/>
      <family val="3"/>
      <charset val="129"/>
    </font>
    <font>
      <sz val="11"/>
      <name val="나눔고딕"/>
      <family val="3"/>
      <charset val="129"/>
    </font>
    <font>
      <b/>
      <sz val="14"/>
      <name val="나눔고딕"/>
      <family val="3"/>
      <charset val="129"/>
    </font>
    <font>
      <sz val="10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sz val="8"/>
      <name val="맑은 고딕"/>
      <family val="3"/>
      <charset val="129"/>
      <scheme val="minor"/>
    </font>
    <font>
      <b/>
      <sz val="1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10"/>
      <color theme="1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sz val="11"/>
      <color theme="1"/>
      <name val="맑은 고딕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1" fontId="1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41">
    <xf numFmtId="0" fontId="0" fillId="0" borderId="0" xfId="0"/>
    <xf numFmtId="0" fontId="3" fillId="0" borderId="0" xfId="2" applyFont="1" applyAlignment="1">
      <alignment horizontal="center" vertical="center"/>
    </xf>
    <xf numFmtId="0" fontId="1" fillId="0" borderId="0" xfId="3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shrinkToFit="1"/>
    </xf>
    <xf numFmtId="0" fontId="8" fillId="0" borderId="0" xfId="2" applyFont="1">
      <alignment vertical="center"/>
    </xf>
    <xf numFmtId="0" fontId="8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 shrinkToFit="1"/>
    </xf>
    <xf numFmtId="0" fontId="7" fillId="0" borderId="1" xfId="2" applyFont="1" applyBorder="1" applyAlignment="1">
      <alignment horizontal="right" vertical="center"/>
    </xf>
    <xf numFmtId="41" fontId="9" fillId="2" borderId="2" xfId="4" applyFont="1" applyFill="1" applyBorder="1" applyAlignment="1">
      <alignment horizontal="center" vertical="center"/>
    </xf>
    <xf numFmtId="41" fontId="9" fillId="2" borderId="3" xfId="4" applyFont="1" applyFill="1" applyBorder="1" applyAlignment="1">
      <alignment horizontal="center" vertical="center"/>
    </xf>
    <xf numFmtId="41" fontId="9" fillId="3" borderId="2" xfId="4" applyFont="1" applyFill="1" applyBorder="1" applyAlignment="1">
      <alignment horizontal="center" vertical="center"/>
    </xf>
    <xf numFmtId="41" fontId="9" fillId="3" borderId="3" xfId="4" applyFont="1" applyFill="1" applyBorder="1" applyAlignment="1">
      <alignment horizontal="center" vertical="center"/>
    </xf>
    <xf numFmtId="41" fontId="7" fillId="2" borderId="2" xfId="4" applyFont="1" applyFill="1" applyBorder="1" applyAlignment="1">
      <alignment horizontal="center" vertical="center"/>
    </xf>
    <xf numFmtId="41" fontId="7" fillId="2" borderId="4" xfId="4" applyFont="1" applyFill="1" applyBorder="1" applyAlignment="1">
      <alignment horizontal="center" vertical="center"/>
    </xf>
    <xf numFmtId="41" fontId="7" fillId="2" borderId="5" xfId="4" applyFont="1" applyFill="1" applyBorder="1" applyAlignment="1">
      <alignment horizontal="center" vertical="center" wrapText="1"/>
    </xf>
    <xf numFmtId="41" fontId="7" fillId="2" borderId="6" xfId="4" applyFont="1" applyFill="1" applyBorder="1" applyAlignment="1">
      <alignment horizontal="center" vertical="center" wrapText="1"/>
    </xf>
    <xf numFmtId="41" fontId="7" fillId="3" borderId="2" xfId="4" applyFont="1" applyFill="1" applyBorder="1" applyAlignment="1">
      <alignment horizontal="center" vertical="center"/>
    </xf>
    <xf numFmtId="41" fontId="7" fillId="3" borderId="4" xfId="4" applyFont="1" applyFill="1" applyBorder="1" applyAlignment="1">
      <alignment horizontal="center" vertical="center"/>
    </xf>
    <xf numFmtId="41" fontId="7" fillId="3" borderId="5" xfId="4" applyFont="1" applyFill="1" applyBorder="1" applyAlignment="1">
      <alignment horizontal="center" vertical="center" wrapText="1"/>
    </xf>
    <xf numFmtId="41" fontId="7" fillId="3" borderId="6" xfId="4" applyFont="1" applyFill="1" applyBorder="1" applyAlignment="1">
      <alignment horizontal="center" vertical="center" wrapText="1"/>
    </xf>
    <xf numFmtId="41" fontId="7" fillId="4" borderId="2" xfId="4" applyFont="1" applyFill="1" applyBorder="1" applyAlignment="1">
      <alignment horizontal="center" vertical="center" shrinkToFit="1"/>
    </xf>
    <xf numFmtId="41" fontId="7" fillId="4" borderId="4" xfId="4" applyFont="1" applyFill="1" applyBorder="1" applyAlignment="1">
      <alignment horizontal="center" vertical="center" shrinkToFit="1"/>
    </xf>
    <xf numFmtId="41" fontId="7" fillId="4" borderId="7" xfId="4" applyFont="1" applyFill="1" applyBorder="1" applyAlignment="1">
      <alignment horizontal="center" vertical="center"/>
    </xf>
    <xf numFmtId="41" fontId="7" fillId="4" borderId="6" xfId="4" applyFont="1" applyFill="1" applyBorder="1" applyAlignment="1">
      <alignment horizontal="center" vertical="center"/>
    </xf>
    <xf numFmtId="41" fontId="7" fillId="4" borderId="2" xfId="4" applyFont="1" applyFill="1" applyBorder="1" applyAlignment="1">
      <alignment horizontal="center" vertical="center"/>
    </xf>
    <xf numFmtId="41" fontId="7" fillId="0" borderId="2" xfId="4" applyFont="1" applyFill="1" applyBorder="1" applyAlignment="1">
      <alignment horizontal="center" vertical="center" shrinkToFit="1"/>
    </xf>
    <xf numFmtId="41" fontId="8" fillId="0" borderId="4" xfId="4" applyFont="1" applyFill="1" applyBorder="1" applyAlignment="1">
      <alignment horizontal="center" vertical="center"/>
    </xf>
    <xf numFmtId="41" fontId="8" fillId="0" borderId="7" xfId="4" applyFont="1" applyBorder="1" applyAlignment="1">
      <alignment vertical="center"/>
    </xf>
    <xf numFmtId="176" fontId="10" fillId="0" borderId="8" xfId="5" applyNumberFormat="1" applyFont="1" applyBorder="1" applyAlignment="1">
      <alignment vertical="center"/>
    </xf>
    <xf numFmtId="41" fontId="8" fillId="0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center" vertical="center"/>
    </xf>
    <xf numFmtId="41" fontId="8" fillId="0" borderId="4" xfId="4" applyFont="1" applyFill="1" applyBorder="1" applyAlignment="1">
      <alignment horizontal="center" vertical="center" shrinkToFit="1"/>
    </xf>
    <xf numFmtId="41" fontId="8" fillId="0" borderId="7" xfId="4" applyFont="1" applyFill="1" applyBorder="1" applyAlignment="1">
      <alignment horizontal="center" vertical="center"/>
    </xf>
    <xf numFmtId="41" fontId="8" fillId="0" borderId="6" xfId="4" applyFont="1" applyFill="1" applyBorder="1" applyAlignment="1">
      <alignment horizontal="center" vertical="center"/>
    </xf>
    <xf numFmtId="0" fontId="12" fillId="5" borderId="4" xfId="3" applyFont="1" applyFill="1" applyBorder="1" applyAlignment="1">
      <alignment horizontal="center" vertical="center"/>
    </xf>
    <xf numFmtId="41" fontId="12" fillId="5" borderId="7" xfId="3" applyNumberFormat="1" applyFont="1" applyFill="1" applyBorder="1">
      <alignment vertical="center"/>
    </xf>
    <xf numFmtId="41" fontId="12" fillId="5" borderId="6" xfId="3" applyNumberFormat="1" applyFont="1" applyFill="1" applyBorder="1">
      <alignment vertical="center"/>
    </xf>
    <xf numFmtId="41" fontId="12" fillId="5" borderId="2" xfId="3" applyNumberFormat="1" applyFont="1" applyFill="1" applyBorder="1">
      <alignment vertical="center"/>
    </xf>
    <xf numFmtId="41" fontId="11" fillId="0" borderId="2" xfId="4" applyFont="1" applyBorder="1" applyAlignment="1">
      <alignment horizontal="center" vertical="center"/>
    </xf>
    <xf numFmtId="41" fontId="7" fillId="0" borderId="2" xfId="4" applyFont="1" applyFill="1" applyBorder="1" applyAlignment="1">
      <alignment horizontal="center" vertical="center" shrinkToFit="1"/>
    </xf>
    <xf numFmtId="41" fontId="12" fillId="0" borderId="7" xfId="4" applyFont="1" applyBorder="1" applyAlignment="1">
      <alignment horizontal="center" vertical="center"/>
    </xf>
    <xf numFmtId="41" fontId="12" fillId="0" borderId="6" xfId="4" applyFont="1" applyBorder="1" applyAlignment="1">
      <alignment horizontal="center" vertical="center"/>
    </xf>
    <xf numFmtId="41" fontId="12" fillId="0" borderId="7" xfId="4" applyFont="1" applyBorder="1" applyAlignment="1">
      <alignment vertical="center"/>
    </xf>
    <xf numFmtId="176" fontId="12" fillId="0" borderId="6" xfId="5" applyNumberFormat="1" applyFont="1" applyBorder="1" applyAlignment="1">
      <alignment vertical="center"/>
    </xf>
    <xf numFmtId="41" fontId="8" fillId="0" borderId="9" xfId="4" applyFont="1" applyFill="1" applyBorder="1" applyAlignment="1">
      <alignment horizontal="center" vertical="center"/>
    </xf>
    <xf numFmtId="41" fontId="8" fillId="0" borderId="7" xfId="4" applyFont="1" applyBorder="1">
      <alignment vertical="center"/>
    </xf>
    <xf numFmtId="41" fontId="8" fillId="0" borderId="6" xfId="2" applyNumberFormat="1" applyFont="1" applyBorder="1">
      <alignment vertical="center"/>
    </xf>
    <xf numFmtId="0" fontId="12" fillId="0" borderId="0" xfId="3" applyFont="1">
      <alignment vertical="center"/>
    </xf>
    <xf numFmtId="41" fontId="12" fillId="0" borderId="9" xfId="4" applyFont="1" applyBorder="1">
      <alignment vertical="center"/>
    </xf>
    <xf numFmtId="41" fontId="12" fillId="0" borderId="6" xfId="4" applyFont="1" applyBorder="1">
      <alignment vertical="center"/>
    </xf>
    <xf numFmtId="0" fontId="1" fillId="0" borderId="0" xfId="3" applyFont="1">
      <alignment vertical="center"/>
    </xf>
    <xf numFmtId="0" fontId="3" fillId="0" borderId="0" xfId="2" applyFont="1" applyAlignment="1">
      <alignment horizontal="left" vertical="center"/>
    </xf>
    <xf numFmtId="0" fontId="1" fillId="0" borderId="0" xfId="6">
      <alignment vertical="center"/>
    </xf>
    <xf numFmtId="0" fontId="14" fillId="0" borderId="0" xfId="2" applyFont="1" applyAlignment="1">
      <alignment horizontal="left" vertical="center"/>
    </xf>
    <xf numFmtId="41" fontId="14" fillId="0" borderId="0" xfId="7" applyFont="1" applyAlignment="1">
      <alignment horizontal="left" vertical="center"/>
    </xf>
    <xf numFmtId="0" fontId="14" fillId="0" borderId="0" xfId="2" applyFont="1" applyAlignment="1">
      <alignment horizontal="center" shrinkToFit="1"/>
    </xf>
    <xf numFmtId="0" fontId="10" fillId="0" borderId="0" xfId="2" applyFont="1">
      <alignment vertical="center"/>
    </xf>
    <xf numFmtId="41" fontId="10" fillId="0" borderId="0" xfId="7" applyFont="1" applyAlignment="1">
      <alignment vertical="center" shrinkToFit="1"/>
    </xf>
    <xf numFmtId="41" fontId="10" fillId="0" borderId="0" xfId="7" applyFont="1" applyAlignment="1">
      <alignment horizontal="center" vertical="center" shrinkToFit="1"/>
    </xf>
    <xf numFmtId="41" fontId="14" fillId="0" borderId="1" xfId="7" applyFont="1" applyBorder="1" applyAlignment="1">
      <alignment horizontal="right" vertical="center"/>
    </xf>
    <xf numFmtId="0" fontId="14" fillId="6" borderId="3" xfId="2" applyFont="1" applyFill="1" applyBorder="1" applyAlignment="1">
      <alignment horizontal="center" vertical="center"/>
    </xf>
    <xf numFmtId="0" fontId="14" fillId="6" borderId="10" xfId="2" applyFont="1" applyFill="1" applyBorder="1" applyAlignment="1">
      <alignment horizontal="center" vertical="center"/>
    </xf>
    <xf numFmtId="41" fontId="14" fillId="7" borderId="10" xfId="7" applyFont="1" applyFill="1" applyBorder="1" applyAlignment="1">
      <alignment horizontal="center" vertical="center"/>
    </xf>
    <xf numFmtId="41" fontId="14" fillId="7" borderId="11" xfId="7" applyFont="1" applyFill="1" applyBorder="1" applyAlignment="1">
      <alignment horizontal="center" vertical="center"/>
    </xf>
    <xf numFmtId="41" fontId="14" fillId="7" borderId="12" xfId="7" applyFont="1" applyFill="1" applyBorder="1" applyAlignment="1">
      <alignment horizontal="center" vertical="center"/>
    </xf>
    <xf numFmtId="0" fontId="14" fillId="6" borderId="2" xfId="2" applyFont="1" applyFill="1" applyBorder="1" applyAlignment="1">
      <alignment horizontal="center" vertical="center"/>
    </xf>
    <xf numFmtId="0" fontId="14" fillId="6" borderId="4" xfId="2" applyFont="1" applyFill="1" applyBorder="1" applyAlignment="1">
      <alignment horizontal="center" vertical="center"/>
    </xf>
    <xf numFmtId="0" fontId="14" fillId="6" borderId="5" xfId="2" applyFont="1" applyFill="1" applyBorder="1" applyAlignment="1">
      <alignment horizontal="center" vertical="center" wrapText="1"/>
    </xf>
    <xf numFmtId="0" fontId="14" fillId="6" borderId="6" xfId="2" applyFont="1" applyFill="1" applyBorder="1" applyAlignment="1">
      <alignment horizontal="center" vertical="center" wrapText="1"/>
    </xf>
    <xf numFmtId="41" fontId="14" fillId="7" borderId="2" xfId="7" applyFont="1" applyFill="1" applyBorder="1" applyAlignment="1">
      <alignment horizontal="center" vertical="center" wrapText="1"/>
    </xf>
    <xf numFmtId="41" fontId="14" fillId="7" borderId="4" xfId="7" applyFont="1" applyFill="1" applyBorder="1" applyAlignment="1">
      <alignment horizontal="center" vertical="center" wrapText="1"/>
    </xf>
    <xf numFmtId="41" fontId="14" fillId="7" borderId="5" xfId="7" applyFont="1" applyFill="1" applyBorder="1" applyAlignment="1">
      <alignment horizontal="center" vertical="center" wrapText="1"/>
    </xf>
    <xf numFmtId="41" fontId="14" fillId="7" borderId="6" xfId="7" applyFont="1" applyFill="1" applyBorder="1" applyAlignment="1">
      <alignment horizontal="center" vertical="center"/>
    </xf>
    <xf numFmtId="41" fontId="14" fillId="7" borderId="2" xfId="7" applyFont="1" applyFill="1" applyBorder="1" applyAlignment="1">
      <alignment horizontal="center" vertical="center"/>
    </xf>
    <xf numFmtId="0" fontId="14" fillId="0" borderId="2" xfId="2" applyFont="1" applyBorder="1" applyAlignment="1">
      <alignment horizontal="center" vertical="center" shrinkToFit="1"/>
    </xf>
    <xf numFmtId="0" fontId="14" fillId="0" borderId="4" xfId="2" applyFont="1" applyBorder="1" applyAlignment="1">
      <alignment horizontal="center" vertical="center" shrinkToFit="1"/>
    </xf>
    <xf numFmtId="41" fontId="14" fillId="0" borderId="7" xfId="2" applyNumberFormat="1" applyFont="1" applyBorder="1">
      <alignment vertical="center"/>
    </xf>
    <xf numFmtId="41" fontId="14" fillId="0" borderId="6" xfId="2" applyNumberFormat="1" applyFont="1" applyBorder="1">
      <alignment vertical="center"/>
    </xf>
    <xf numFmtId="41" fontId="14" fillId="0" borderId="4" xfId="2" applyNumberFormat="1" applyFont="1" applyBorder="1">
      <alignment vertical="center"/>
    </xf>
    <xf numFmtId="41" fontId="14" fillId="0" borderId="2" xfId="7" applyFont="1" applyBorder="1" applyAlignment="1">
      <alignment horizontal="center" vertical="center" shrinkToFit="1"/>
    </xf>
    <xf numFmtId="41" fontId="14" fillId="0" borderId="4" xfId="7" applyFont="1" applyBorder="1" applyAlignment="1">
      <alignment horizontal="center" vertical="center" shrinkToFit="1"/>
    </xf>
    <xf numFmtId="41" fontId="14" fillId="0" borderId="7" xfId="7" applyFont="1" applyBorder="1" applyAlignment="1">
      <alignment horizontal="right" vertical="center" wrapText="1"/>
    </xf>
    <xf numFmtId="41" fontId="14" fillId="0" borderId="6" xfId="7" applyFont="1" applyBorder="1" applyAlignment="1">
      <alignment horizontal="right" vertical="center" wrapText="1"/>
    </xf>
    <xf numFmtId="41" fontId="14" fillId="0" borderId="2" xfId="7" applyFont="1" applyBorder="1" applyAlignment="1">
      <alignment horizontal="right" vertical="center"/>
    </xf>
    <xf numFmtId="41" fontId="0" fillId="0" borderId="0" xfId="7" applyFont="1">
      <alignment vertical="center"/>
    </xf>
    <xf numFmtId="41" fontId="10" fillId="0" borderId="13" xfId="7" applyFont="1" applyFill="1" applyBorder="1" applyAlignment="1">
      <alignment horizontal="left" vertical="center" shrinkToFit="1"/>
    </xf>
    <xf numFmtId="41" fontId="10" fillId="0" borderId="14" xfId="7" applyFont="1" applyFill="1" applyBorder="1" applyAlignment="1">
      <alignment horizontal="left" vertical="center"/>
    </xf>
    <xf numFmtId="176" fontId="10" fillId="0" borderId="15" xfId="5" applyNumberFormat="1" applyFont="1" applyBorder="1" applyAlignment="1">
      <alignment vertical="center"/>
    </xf>
    <xf numFmtId="176" fontId="10" fillId="0" borderId="16" xfId="5" applyNumberFormat="1" applyFont="1" applyBorder="1" applyAlignment="1">
      <alignment vertical="center"/>
    </xf>
    <xf numFmtId="41" fontId="10" fillId="0" borderId="14" xfId="7" applyFont="1" applyFill="1" applyBorder="1" applyAlignment="1">
      <alignment horizontal="center" vertical="center"/>
    </xf>
    <xf numFmtId="41" fontId="10" fillId="0" borderId="2" xfId="7" applyFont="1" applyBorder="1" applyAlignment="1">
      <alignment horizontal="left" vertical="center" wrapText="1"/>
    </xf>
    <xf numFmtId="41" fontId="10" fillId="0" borderId="4" xfId="7" applyFont="1" applyFill="1" applyBorder="1" applyAlignment="1">
      <alignment horizontal="left" vertical="center" wrapText="1"/>
    </xf>
    <xf numFmtId="176" fontId="15" fillId="0" borderId="7" xfId="0" applyNumberFormat="1" applyFont="1" applyBorder="1" applyAlignment="1">
      <alignment horizontal="right" vertical="center" wrapText="1"/>
    </xf>
    <xf numFmtId="176" fontId="15" fillId="0" borderId="6" xfId="0" applyNumberFormat="1" applyFont="1" applyBorder="1" applyAlignment="1">
      <alignment horizontal="right" vertical="center" wrapText="1"/>
    </xf>
    <xf numFmtId="41" fontId="10" fillId="0" borderId="2" xfId="7" applyFont="1" applyFill="1" applyBorder="1">
      <alignment vertical="center"/>
    </xf>
    <xf numFmtId="41" fontId="10" fillId="0" borderId="2" xfId="7" applyFont="1" applyFill="1" applyBorder="1" applyAlignment="1">
      <alignment horizontal="left" vertical="center" shrinkToFit="1"/>
    </xf>
    <xf numFmtId="41" fontId="10" fillId="0" borderId="4" xfId="7" applyFont="1" applyFill="1" applyBorder="1" applyAlignment="1">
      <alignment horizontal="left" vertical="center"/>
    </xf>
    <xf numFmtId="176" fontId="10" fillId="0" borderId="7" xfId="5" applyNumberFormat="1" applyFont="1" applyBorder="1" applyAlignment="1">
      <alignment vertical="center"/>
    </xf>
    <xf numFmtId="176" fontId="10" fillId="0" borderId="6" xfId="5" applyNumberFormat="1" applyFont="1" applyBorder="1" applyAlignment="1">
      <alignment vertical="center"/>
    </xf>
    <xf numFmtId="41" fontId="10" fillId="0" borderId="7" xfId="7" applyFont="1" applyFill="1" applyBorder="1" applyAlignment="1">
      <alignment horizontal="center" vertical="center"/>
    </xf>
    <xf numFmtId="41" fontId="10" fillId="2" borderId="4" xfId="7" applyFont="1" applyFill="1" applyBorder="1" applyAlignment="1">
      <alignment horizontal="left" vertical="center" shrinkToFit="1"/>
    </xf>
    <xf numFmtId="41" fontId="10" fillId="2" borderId="7" xfId="7" applyFont="1" applyFill="1" applyBorder="1" applyAlignment="1">
      <alignment horizontal="center" vertical="center"/>
    </xf>
    <xf numFmtId="41" fontId="10" fillId="2" borderId="6" xfId="7" applyFont="1" applyFill="1" applyBorder="1" applyAlignment="1">
      <alignment horizontal="center" vertical="center"/>
    </xf>
    <xf numFmtId="41" fontId="10" fillId="2" borderId="4" xfId="7" applyFont="1" applyFill="1" applyBorder="1" applyAlignment="1">
      <alignment horizontal="center" vertical="center"/>
    </xf>
    <xf numFmtId="41" fontId="10" fillId="0" borderId="2" xfId="7" applyFont="1" applyFill="1" applyBorder="1" applyAlignment="1">
      <alignment horizontal="left" vertical="center" shrinkToFit="1"/>
    </xf>
    <xf numFmtId="41" fontId="10" fillId="0" borderId="4" xfId="7" applyFont="1" applyFill="1" applyBorder="1" applyAlignment="1">
      <alignment horizontal="left" vertical="center" shrinkToFit="1"/>
    </xf>
    <xf numFmtId="41" fontId="10" fillId="0" borderId="6" xfId="7" applyFont="1" applyFill="1" applyBorder="1" applyAlignment="1">
      <alignment horizontal="center" vertical="center"/>
    </xf>
    <xf numFmtId="41" fontId="10" fillId="8" borderId="4" xfId="7" applyFont="1" applyFill="1" applyBorder="1" applyAlignment="1">
      <alignment horizontal="left" vertical="center" wrapText="1"/>
    </xf>
    <xf numFmtId="41" fontId="10" fillId="8" borderId="7" xfId="7" applyFont="1" applyFill="1" applyBorder="1" applyAlignment="1">
      <alignment horizontal="right" vertical="center" wrapText="1"/>
    </xf>
    <xf numFmtId="41" fontId="10" fillId="8" borderId="6" xfId="7" applyFont="1" applyFill="1" applyBorder="1" applyAlignment="1">
      <alignment horizontal="right" vertical="center" wrapText="1"/>
    </xf>
    <xf numFmtId="41" fontId="10" fillId="8" borderId="2" xfId="7" applyFont="1" applyFill="1" applyBorder="1">
      <alignment vertical="center"/>
    </xf>
    <xf numFmtId="176" fontId="16" fillId="0" borderId="7" xfId="5" applyNumberFormat="1" applyFont="1" applyBorder="1" applyAlignment="1">
      <alignment vertical="center"/>
    </xf>
    <xf numFmtId="176" fontId="16" fillId="0" borderId="6" xfId="5" applyNumberFormat="1" applyFont="1" applyBorder="1" applyAlignment="1">
      <alignment vertical="center"/>
    </xf>
    <xf numFmtId="41" fontId="10" fillId="0" borderId="7" xfId="2" applyNumberFormat="1" applyFont="1" applyBorder="1">
      <alignment vertical="center"/>
    </xf>
    <xf numFmtId="41" fontId="10" fillId="0" borderId="6" xfId="2" applyNumberFormat="1" applyFont="1" applyBorder="1">
      <alignment vertical="center"/>
    </xf>
    <xf numFmtId="41" fontId="16" fillId="0" borderId="9" xfId="7" applyFont="1" applyBorder="1">
      <alignment vertical="center"/>
    </xf>
    <xf numFmtId="41" fontId="16" fillId="0" borderId="6" xfId="7" applyFont="1" applyBorder="1">
      <alignment vertical="center"/>
    </xf>
    <xf numFmtId="0" fontId="16" fillId="0" borderId="0" xfId="6" applyFont="1" applyAlignment="1">
      <alignment horizontal="left" vertical="center"/>
    </xf>
    <xf numFmtId="0" fontId="16" fillId="0" borderId="0" xfId="6" applyFont="1">
      <alignment vertical="center"/>
    </xf>
    <xf numFmtId="0" fontId="14" fillId="0" borderId="0" xfId="2" applyFont="1" applyAlignment="1">
      <alignment horizontal="center" vertical="center" shrinkToFit="1"/>
    </xf>
    <xf numFmtId="41" fontId="10" fillId="0" borderId="0" xfId="2" applyNumberFormat="1" applyFont="1">
      <alignment vertical="center"/>
    </xf>
    <xf numFmtId="0" fontId="10" fillId="0" borderId="0" xfId="2" applyFont="1" applyAlignment="1">
      <alignment horizontal="center" vertical="center" shrinkToFit="1"/>
    </xf>
    <xf numFmtId="176" fontId="10" fillId="0" borderId="0" xfId="5" applyNumberFormat="1" applyFont="1" applyAlignment="1">
      <alignment vertical="center"/>
    </xf>
    <xf numFmtId="41" fontId="10" fillId="0" borderId="0" xfId="2" applyNumberFormat="1" applyFont="1" applyAlignment="1">
      <alignment horizontal="right" vertical="center"/>
    </xf>
    <xf numFmtId="0" fontId="14" fillId="0" borderId="0" xfId="2" applyFont="1" applyAlignment="1">
      <alignment horizontal="center" vertical="center" shrinkToFit="1"/>
    </xf>
    <xf numFmtId="176" fontId="16" fillId="0" borderId="0" xfId="5" applyNumberFormat="1" applyFont="1" applyAlignment="1">
      <alignment vertical="center"/>
    </xf>
    <xf numFmtId="0" fontId="17" fillId="0" borderId="0" xfId="6" applyFont="1" applyAlignment="1">
      <alignment horizontal="center" vertical="center"/>
    </xf>
    <xf numFmtId="41" fontId="16" fillId="0" borderId="0" xfId="7" applyFont="1" applyFill="1" applyBorder="1">
      <alignment vertical="center"/>
    </xf>
    <xf numFmtId="41" fontId="10" fillId="8" borderId="2" xfId="7" applyFont="1" applyFill="1" applyBorder="1" applyAlignment="1">
      <alignment horizontal="left" vertical="center" wrapText="1"/>
    </xf>
    <xf numFmtId="0" fontId="10" fillId="0" borderId="0" xfId="2" applyFont="1" applyAlignment="1">
      <alignment vertical="center" shrinkToFit="1"/>
    </xf>
    <xf numFmtId="177" fontId="14" fillId="0" borderId="0" xfId="2" applyNumberFormat="1" applyFont="1" applyAlignment="1">
      <alignment horizontal="right" vertical="center"/>
    </xf>
    <xf numFmtId="41" fontId="10" fillId="0" borderId="2" xfId="7" applyFont="1" applyBorder="1">
      <alignment vertical="center"/>
    </xf>
    <xf numFmtId="41" fontId="10" fillId="0" borderId="6" xfId="7" applyFont="1" applyFill="1" applyBorder="1" applyAlignment="1">
      <alignment horizontal="right" vertical="center" wrapText="1"/>
    </xf>
    <xf numFmtId="41" fontId="15" fillId="0" borderId="7" xfId="1" applyFont="1" applyFill="1" applyBorder="1" applyAlignment="1">
      <alignment horizontal="right" vertical="center" wrapText="1"/>
    </xf>
    <xf numFmtId="41" fontId="15" fillId="0" borderId="6" xfId="1" applyFont="1" applyFill="1" applyBorder="1" applyAlignment="1">
      <alignment horizontal="right" vertical="center" wrapText="1"/>
    </xf>
    <xf numFmtId="41" fontId="10" fillId="8" borderId="7" xfId="1" applyFont="1" applyFill="1" applyBorder="1" applyAlignment="1">
      <alignment horizontal="right" vertical="center" wrapText="1"/>
    </xf>
    <xf numFmtId="41" fontId="10" fillId="8" borderId="6" xfId="1" applyFont="1" applyFill="1" applyBorder="1" applyAlignment="1">
      <alignment horizontal="right" vertical="center" wrapText="1"/>
    </xf>
    <xf numFmtId="41" fontId="1" fillId="0" borderId="0" xfId="6" applyNumberFormat="1">
      <alignment vertical="center"/>
    </xf>
    <xf numFmtId="41" fontId="10" fillId="8" borderId="9" xfId="7" applyFont="1" applyFill="1" applyBorder="1" applyAlignment="1">
      <alignment horizontal="right" vertical="center" wrapText="1"/>
    </xf>
    <xf numFmtId="41" fontId="16" fillId="0" borderId="0" xfId="7" applyFont="1">
      <alignment vertical="center"/>
    </xf>
  </cellXfs>
  <cellStyles count="8">
    <cellStyle name="쉼표 [0]" xfId="1" builtinId="6"/>
    <cellStyle name="쉼표 [0] 7" xfId="4"/>
    <cellStyle name="쉼표 [0] 7 3" xfId="7"/>
    <cellStyle name="표준" xfId="0" builtinId="0"/>
    <cellStyle name="표준 10" xfId="3"/>
    <cellStyle name="표준 10 6" xfId="6"/>
    <cellStyle name="표준 2 2 3" xfId="2"/>
    <cellStyle name="표준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ngjak/Documents/&#45348;&#51060;&#53944;&#50728;%20&#48155;&#51008;%20&#54028;&#51068;/2023%20&#46041;&#51089;&#44396;%20&#44032;&#51313;&#49468;&#53552;%20&#49464;&#51077;&#49464;&#52636;%20&#50696;&#49328;&#49436;_02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예산총칙"/>
      <sheetName val="1.세입세출예산 공고"/>
      <sheetName val="2. 세입세출총괄표"/>
      <sheetName val="3.세입명세서(통합) "/>
      <sheetName val="3.세입명세서_보조금재원별세부내역"/>
      <sheetName val="4.세출명세서"/>
      <sheetName val="기본운영(건가,난방비)"/>
      <sheetName val="기본운영(다가,다이음)"/>
      <sheetName val="기본운영(상담전문,추가사업)"/>
      <sheetName val="센터사업 동작구비"/>
      <sheetName val="건가 종사자수당"/>
      <sheetName val="건가 조정수당"/>
      <sheetName val="건가 복지포인트"/>
      <sheetName val="다가 종사자수당"/>
      <sheetName val="다문화특성화사업"/>
      <sheetName val="공동육아나눔터"/>
      <sheetName val="공동육아나눔터 종사자수당"/>
      <sheetName val="가족학교 "/>
      <sheetName val="1인가구지원사업 "/>
      <sheetName val="위기가족상담지원"/>
      <sheetName val="행정인력지원사업"/>
      <sheetName val="시설운영_민간위탁금"/>
      <sheetName val="시설운영_민간자본이전금"/>
      <sheetName val="결혼이민자 취업지원"/>
      <sheetName val="다다봉사단 "/>
      <sheetName val="신대방분소 운영비"/>
      <sheetName val="부부의날"/>
      <sheetName val="다문화사회통합정책사업"/>
      <sheetName val="자부담 및 수익사업 "/>
      <sheetName val="임직원보수일람표"/>
    </sheetNames>
    <sheetDataSet>
      <sheetData sheetId="0"/>
      <sheetData sheetId="1"/>
      <sheetData sheetId="2"/>
      <sheetData sheetId="3">
        <row r="8">
          <cell r="D8">
            <v>12610000</v>
          </cell>
        </row>
        <row r="11">
          <cell r="D11">
            <v>281355300</v>
          </cell>
        </row>
        <row r="12">
          <cell r="D12">
            <v>720786760</v>
          </cell>
        </row>
        <row r="13">
          <cell r="D13">
            <v>556603860</v>
          </cell>
        </row>
        <row r="14">
          <cell r="D14">
            <v>0</v>
          </cell>
        </row>
        <row r="16">
          <cell r="D16">
            <v>13860000</v>
          </cell>
        </row>
        <row r="20">
          <cell r="D20">
            <v>14664005</v>
          </cell>
        </row>
        <row r="24">
          <cell r="D24">
            <v>150000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18"/>
  <sheetViews>
    <sheetView tabSelected="1" topLeftCell="B1" zoomScale="85" zoomScaleNormal="85" workbookViewId="0">
      <selection activeCell="C7" sqref="C7"/>
    </sheetView>
  </sheetViews>
  <sheetFormatPr defaultColWidth="8" defaultRowHeight="16.5" x14ac:dyDescent="0.3"/>
  <cols>
    <col min="1" max="1" width="14" style="2" customWidth="1"/>
    <col min="2" max="2" width="16.625" style="2" customWidth="1"/>
    <col min="3" max="6" width="15.5" style="2" customWidth="1"/>
    <col min="7" max="7" width="16.875" style="2" customWidth="1"/>
    <col min="8" max="10" width="15.875" style="2" customWidth="1"/>
    <col min="11" max="11" width="8" style="2"/>
    <col min="12" max="12" width="14.125" style="2" customWidth="1"/>
    <col min="13" max="16384" width="8" style="2"/>
  </cols>
  <sheetData>
    <row r="1" spans="1:10" ht="43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2.25" customHeight="1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4"/>
      <c r="B3" s="4"/>
      <c r="C3" s="5"/>
      <c r="D3" s="5"/>
      <c r="E3" s="5"/>
      <c r="F3" s="6"/>
      <c r="G3" s="7"/>
      <c r="H3" s="8" t="s">
        <v>2</v>
      </c>
      <c r="I3" s="8"/>
      <c r="J3" s="8"/>
    </row>
    <row r="4" spans="1:10" ht="26.25" customHeight="1" thickBot="1" x14ac:dyDescent="0.35">
      <c r="A4" s="9" t="s">
        <v>3</v>
      </c>
      <c r="B4" s="9"/>
      <c r="C4" s="10"/>
      <c r="D4" s="9"/>
      <c r="E4" s="9"/>
      <c r="F4" s="11" t="s">
        <v>4</v>
      </c>
      <c r="G4" s="11"/>
      <c r="H4" s="12"/>
      <c r="I4" s="11"/>
      <c r="J4" s="11"/>
    </row>
    <row r="5" spans="1:10" ht="25.5" customHeight="1" x14ac:dyDescent="0.3">
      <c r="A5" s="13" t="s">
        <v>5</v>
      </c>
      <c r="B5" s="14" t="s">
        <v>6</v>
      </c>
      <c r="C5" s="15" t="s">
        <v>7</v>
      </c>
      <c r="D5" s="16" t="s">
        <v>8</v>
      </c>
      <c r="E5" s="13" t="s">
        <v>9</v>
      </c>
      <c r="F5" s="17" t="s">
        <v>10</v>
      </c>
      <c r="G5" s="18" t="s">
        <v>6</v>
      </c>
      <c r="H5" s="19" t="s">
        <v>11</v>
      </c>
      <c r="I5" s="20" t="s">
        <v>8</v>
      </c>
      <c r="J5" s="17" t="s">
        <v>9</v>
      </c>
    </row>
    <row r="6" spans="1:10" ht="25.5" customHeight="1" x14ac:dyDescent="0.3">
      <c r="A6" s="21" t="s">
        <v>12</v>
      </c>
      <c r="B6" s="22"/>
      <c r="C6" s="23">
        <f>SUM(C11:C15)</f>
        <v>1600029925</v>
      </c>
      <c r="D6" s="24">
        <f t="shared" ref="D6:E6" si="0">SUM(D11:D15)</f>
        <v>1579527478</v>
      </c>
      <c r="E6" s="25">
        <f t="shared" si="0"/>
        <v>20502447</v>
      </c>
      <c r="F6" s="21" t="s">
        <v>12</v>
      </c>
      <c r="G6" s="22"/>
      <c r="H6" s="23">
        <f>SUM(H10:H13)</f>
        <v>1600029925</v>
      </c>
      <c r="I6" s="24">
        <f t="shared" ref="I6:J6" si="1">SUM(I10:I13)</f>
        <v>1579527478</v>
      </c>
      <c r="J6" s="25">
        <f t="shared" si="1"/>
        <v>20502447</v>
      </c>
    </row>
    <row r="7" spans="1:10" ht="25.5" customHeight="1" x14ac:dyDescent="0.3">
      <c r="A7" s="26" t="s">
        <v>13</v>
      </c>
      <c r="B7" s="27" t="s">
        <v>14</v>
      </c>
      <c r="C7" s="28">
        <f>'[1]3.세입명세서(통합) '!D11</f>
        <v>281355300</v>
      </c>
      <c r="D7" s="29">
        <v>275400800</v>
      </c>
      <c r="E7" s="30">
        <f t="shared" ref="E7:E10" si="2">C7-D7</f>
        <v>5954500</v>
      </c>
      <c r="F7" s="31" t="s">
        <v>15</v>
      </c>
      <c r="G7" s="32" t="s">
        <v>16</v>
      </c>
      <c r="H7" s="33">
        <v>1240418120</v>
      </c>
      <c r="I7" s="34">
        <v>1177041690</v>
      </c>
      <c r="J7" s="30">
        <f t="shared" ref="J7:J9" si="3">H7-I7</f>
        <v>63376430</v>
      </c>
    </row>
    <row r="8" spans="1:10" ht="25.5" customHeight="1" x14ac:dyDescent="0.3">
      <c r="A8" s="26"/>
      <c r="B8" s="27" t="s">
        <v>17</v>
      </c>
      <c r="C8" s="28">
        <f>'[1]3.세입명세서(통합) '!D12</f>
        <v>720786760</v>
      </c>
      <c r="D8" s="29">
        <v>725020540</v>
      </c>
      <c r="E8" s="30">
        <f t="shared" si="2"/>
        <v>-4233780</v>
      </c>
      <c r="F8" s="31"/>
      <c r="G8" s="32" t="s">
        <v>18</v>
      </c>
      <c r="H8" s="33">
        <v>9400000</v>
      </c>
      <c r="I8" s="34">
        <v>9750000</v>
      </c>
      <c r="J8" s="30">
        <f t="shared" si="3"/>
        <v>-350000</v>
      </c>
    </row>
    <row r="9" spans="1:10" ht="25.5" customHeight="1" x14ac:dyDescent="0.3">
      <c r="A9" s="26"/>
      <c r="B9" s="27" t="s">
        <v>19</v>
      </c>
      <c r="C9" s="28">
        <f>'[1]3.세입명세서(통합) '!D13</f>
        <v>556603860</v>
      </c>
      <c r="D9" s="29">
        <v>521349340</v>
      </c>
      <c r="E9" s="30">
        <f t="shared" si="2"/>
        <v>35254520</v>
      </c>
      <c r="F9" s="31"/>
      <c r="G9" s="32" t="s">
        <v>20</v>
      </c>
      <c r="H9" s="33">
        <v>93381635</v>
      </c>
      <c r="I9" s="34">
        <v>97787640</v>
      </c>
      <c r="J9" s="30">
        <f t="shared" si="3"/>
        <v>-4406005</v>
      </c>
    </row>
    <row r="10" spans="1:10" ht="25.5" customHeight="1" x14ac:dyDescent="0.3">
      <c r="A10" s="26"/>
      <c r="B10" s="27" t="s">
        <v>21</v>
      </c>
      <c r="C10" s="33">
        <f>'[1]3.세입명세서(통합) '!D14</f>
        <v>0</v>
      </c>
      <c r="D10" s="29">
        <v>5300000</v>
      </c>
      <c r="E10" s="30">
        <f t="shared" si="2"/>
        <v>-5300000</v>
      </c>
      <c r="F10" s="31"/>
      <c r="G10" s="35" t="s">
        <v>22</v>
      </c>
      <c r="H10" s="36">
        <f>SUM(H7:H9)</f>
        <v>1343199755</v>
      </c>
      <c r="I10" s="37">
        <f t="shared" ref="I10:J10" si="4">SUM(I7:I9)</f>
        <v>1284579330</v>
      </c>
      <c r="J10" s="38">
        <f t="shared" si="4"/>
        <v>58620425</v>
      </c>
    </row>
    <row r="11" spans="1:10" ht="25.5" customHeight="1" x14ac:dyDescent="0.3">
      <c r="A11" s="26"/>
      <c r="B11" s="35" t="s">
        <v>23</v>
      </c>
      <c r="C11" s="36">
        <f>SUM(C7:C10)</f>
        <v>1558745920</v>
      </c>
      <c r="D11" s="37">
        <f t="shared" ref="D11:E11" si="5">SUM(D7:D10)</f>
        <v>1527070680</v>
      </c>
      <c r="E11" s="38">
        <f t="shared" si="5"/>
        <v>31675240</v>
      </c>
      <c r="F11" s="39" t="s">
        <v>24</v>
      </c>
      <c r="G11" s="32" t="s">
        <v>25</v>
      </c>
      <c r="H11" s="33">
        <v>15000000</v>
      </c>
      <c r="I11" s="34">
        <v>15000000</v>
      </c>
      <c r="J11" s="30">
        <f>H11-I11</f>
        <v>0</v>
      </c>
    </row>
    <row r="12" spans="1:10" ht="25.5" customHeight="1" x14ac:dyDescent="0.3">
      <c r="A12" s="40" t="s">
        <v>26</v>
      </c>
      <c r="B12" s="32" t="s">
        <v>27</v>
      </c>
      <c r="C12" s="33">
        <f>'[1]3.세입명세서(통합) '!D16</f>
        <v>13860000</v>
      </c>
      <c r="D12" s="34">
        <v>23080000</v>
      </c>
      <c r="E12" s="30">
        <f>C12-D12</f>
        <v>-9220000</v>
      </c>
      <c r="F12" s="39" t="s">
        <v>28</v>
      </c>
      <c r="G12" s="32" t="s">
        <v>29</v>
      </c>
      <c r="H12" s="41">
        <v>239318602</v>
      </c>
      <c r="I12" s="42">
        <v>277851696</v>
      </c>
      <c r="J12" s="34">
        <f>H12-I12</f>
        <v>-38533094</v>
      </c>
    </row>
    <row r="13" spans="1:10" ht="25.5" customHeight="1" thickBot="1" x14ac:dyDescent="0.35">
      <c r="A13" s="40" t="s">
        <v>30</v>
      </c>
      <c r="B13" s="32" t="s">
        <v>31</v>
      </c>
      <c r="C13" s="43">
        <f>'[1]3.세입명세서(통합) '!D8</f>
        <v>12610000</v>
      </c>
      <c r="D13" s="44">
        <v>10750000</v>
      </c>
      <c r="E13" s="30">
        <f>C13-D13</f>
        <v>1860000</v>
      </c>
      <c r="F13" s="39" t="s">
        <v>32</v>
      </c>
      <c r="G13" s="32" t="s">
        <v>33</v>
      </c>
      <c r="H13" s="45">
        <v>2511568</v>
      </c>
      <c r="I13" s="34">
        <v>2096452</v>
      </c>
      <c r="J13" s="34">
        <f>H13-I13</f>
        <v>415116</v>
      </c>
    </row>
    <row r="14" spans="1:10" ht="27" customHeight="1" x14ac:dyDescent="0.3">
      <c r="A14" s="40" t="s">
        <v>34</v>
      </c>
      <c r="B14" s="32" t="s">
        <v>35</v>
      </c>
      <c r="C14" s="46">
        <f>'[1]3.세입명세서(통합) '!D20</f>
        <v>14664005</v>
      </c>
      <c r="D14" s="47">
        <v>18526798</v>
      </c>
      <c r="E14" s="30">
        <f>C14-D14</f>
        <v>-3862793</v>
      </c>
      <c r="F14" s="48"/>
      <c r="G14" s="48"/>
      <c r="H14" s="48"/>
      <c r="I14" s="48"/>
      <c r="J14" s="48"/>
    </row>
    <row r="15" spans="1:10" ht="26.25" customHeight="1" thickBot="1" x14ac:dyDescent="0.35">
      <c r="A15" s="40" t="s">
        <v>36</v>
      </c>
      <c r="B15" s="32" t="s">
        <v>37</v>
      </c>
      <c r="C15" s="49">
        <f>'[1]3.세입명세서(통합) '!D24</f>
        <v>150000</v>
      </c>
      <c r="D15" s="50">
        <v>100000</v>
      </c>
      <c r="E15" s="30">
        <f>C15-D15</f>
        <v>50000</v>
      </c>
      <c r="F15" s="48"/>
      <c r="G15" s="48"/>
      <c r="H15" s="48"/>
      <c r="I15" s="48"/>
      <c r="J15" s="48"/>
    </row>
    <row r="16" spans="1:10" x14ac:dyDescent="0.3">
      <c r="A16" s="48"/>
      <c r="B16" s="48"/>
      <c r="C16" s="48"/>
      <c r="D16" s="48"/>
      <c r="E16" s="48"/>
      <c r="F16" s="48"/>
      <c r="G16" s="48"/>
      <c r="H16" s="48"/>
      <c r="I16" s="48"/>
      <c r="J16" s="48"/>
    </row>
    <row r="18" spans="5:5" x14ac:dyDescent="0.3">
      <c r="E18" s="51" t="s">
        <v>38</v>
      </c>
    </row>
  </sheetData>
  <mergeCells count="10">
    <mergeCell ref="A6:B6"/>
    <mergeCell ref="F6:G6"/>
    <mergeCell ref="A7:A11"/>
    <mergeCell ref="F7:F10"/>
    <mergeCell ref="A1:J1"/>
    <mergeCell ref="A2:J2"/>
    <mergeCell ref="A3:B3"/>
    <mergeCell ref="H3:J3"/>
    <mergeCell ref="A4:E4"/>
    <mergeCell ref="F4:J4"/>
  </mergeCells>
  <phoneticPr fontId="4" type="noConversion"/>
  <printOptions horizontalCentered="1"/>
  <pageMargins left="0.31496062992125984" right="0.31496062992125984" top="0.74803149606299213" bottom="0.15748031496062992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65"/>
  <sheetViews>
    <sheetView zoomScale="85" zoomScaleNormal="85" workbookViewId="0">
      <selection activeCell="C7" sqref="C7"/>
    </sheetView>
  </sheetViews>
  <sheetFormatPr defaultRowHeight="16.5" x14ac:dyDescent="0.3"/>
  <cols>
    <col min="1" max="2" width="14" style="119" customWidth="1"/>
    <col min="3" max="4" width="18" style="119" customWidth="1"/>
    <col min="5" max="5" width="16.625" style="119" customWidth="1"/>
    <col min="6" max="6" width="14" style="140" customWidth="1"/>
    <col min="7" max="7" width="22.75" style="140" customWidth="1"/>
    <col min="8" max="8" width="17.375" style="140" customWidth="1"/>
    <col min="9" max="9" width="18.375" style="140" customWidth="1"/>
    <col min="10" max="10" width="20.25" style="140" customWidth="1"/>
    <col min="11" max="11" width="9" style="53"/>
    <col min="12" max="12" width="14.125" style="53" customWidth="1"/>
    <col min="13" max="16384" width="9" style="53"/>
  </cols>
  <sheetData>
    <row r="1" spans="1:12" ht="44.25" customHeight="1" x14ac:dyDescent="0.3">
      <c r="A1" s="52" t="s">
        <v>39</v>
      </c>
      <c r="B1" s="52"/>
      <c r="C1" s="52"/>
      <c r="D1" s="52"/>
      <c r="E1" s="52"/>
      <c r="F1" s="52"/>
      <c r="G1" s="52"/>
      <c r="H1" s="52"/>
      <c r="I1" s="52"/>
      <c r="J1" s="52"/>
    </row>
    <row r="2" spans="1:12" ht="9.75" customHeight="1" x14ac:dyDescent="0.3">
      <c r="A2" s="54"/>
      <c r="B2" s="54"/>
      <c r="C2" s="54"/>
      <c r="D2" s="54"/>
      <c r="E2" s="54"/>
      <c r="F2" s="55"/>
      <c r="G2" s="55"/>
      <c r="H2" s="55"/>
      <c r="I2" s="55"/>
      <c r="J2" s="55"/>
    </row>
    <row r="3" spans="1:12" x14ac:dyDescent="0.2">
      <c r="A3" s="56"/>
      <c r="B3" s="56"/>
      <c r="C3" s="57"/>
      <c r="D3" s="57"/>
      <c r="E3" s="57"/>
      <c r="F3" s="58"/>
      <c r="G3" s="59"/>
      <c r="H3" s="60" t="s">
        <v>2</v>
      </c>
      <c r="I3" s="60"/>
      <c r="J3" s="60"/>
    </row>
    <row r="4" spans="1:12" ht="26.25" customHeight="1" thickBot="1" x14ac:dyDescent="0.35">
      <c r="A4" s="61" t="s">
        <v>40</v>
      </c>
      <c r="B4" s="61"/>
      <c r="C4" s="61"/>
      <c r="D4" s="61"/>
      <c r="E4" s="62"/>
      <c r="F4" s="63" t="s">
        <v>41</v>
      </c>
      <c r="G4" s="64"/>
      <c r="H4" s="64"/>
      <c r="I4" s="64"/>
      <c r="J4" s="65"/>
    </row>
    <row r="5" spans="1:12" x14ac:dyDescent="0.3">
      <c r="A5" s="66" t="s">
        <v>10</v>
      </c>
      <c r="B5" s="67" t="s">
        <v>6</v>
      </c>
      <c r="C5" s="68" t="s">
        <v>42</v>
      </c>
      <c r="D5" s="69" t="s">
        <v>43</v>
      </c>
      <c r="E5" s="67" t="s">
        <v>44</v>
      </c>
      <c r="F5" s="70" t="s">
        <v>45</v>
      </c>
      <c r="G5" s="71" t="s">
        <v>46</v>
      </c>
      <c r="H5" s="72" t="s">
        <v>47</v>
      </c>
      <c r="I5" s="73" t="s">
        <v>48</v>
      </c>
      <c r="J5" s="74" t="s">
        <v>49</v>
      </c>
    </row>
    <row r="6" spans="1:12" x14ac:dyDescent="0.3">
      <c r="A6" s="75" t="s">
        <v>12</v>
      </c>
      <c r="B6" s="76"/>
      <c r="C6" s="77">
        <f>SUM(C11:C15)</f>
        <v>1600029925</v>
      </c>
      <c r="D6" s="78">
        <f t="shared" ref="D6:E6" si="0">SUM(D11:D15)</f>
        <v>1579527478</v>
      </c>
      <c r="E6" s="79">
        <f t="shared" si="0"/>
        <v>20502447</v>
      </c>
      <c r="F6" s="80" t="s">
        <v>12</v>
      </c>
      <c r="G6" s="81"/>
      <c r="H6" s="82">
        <f>SUM(H23,H27,H59,H62,H65)</f>
        <v>1600029925</v>
      </c>
      <c r="I6" s="83">
        <f>SUM(I23,I27,I59,I62,I65)</f>
        <v>1579527478</v>
      </c>
      <c r="J6" s="84">
        <f>H6-I6</f>
        <v>20502447</v>
      </c>
      <c r="L6" s="85"/>
    </row>
    <row r="7" spans="1:12" x14ac:dyDescent="0.3">
      <c r="A7" s="86" t="s">
        <v>13</v>
      </c>
      <c r="B7" s="87" t="s">
        <v>50</v>
      </c>
      <c r="C7" s="88">
        <v>281355300</v>
      </c>
      <c r="D7" s="89">
        <v>275400800</v>
      </c>
      <c r="E7" s="90">
        <f>C7-D7</f>
        <v>5954500</v>
      </c>
      <c r="F7" s="91" t="s">
        <v>51</v>
      </c>
      <c r="G7" s="92" t="s">
        <v>52</v>
      </c>
      <c r="H7" s="93">
        <v>803859236</v>
      </c>
      <c r="I7" s="94">
        <v>768765711</v>
      </c>
      <c r="J7" s="95">
        <f>H7-I7</f>
        <v>35093525</v>
      </c>
    </row>
    <row r="8" spans="1:12" x14ac:dyDescent="0.3">
      <c r="A8" s="96"/>
      <c r="B8" s="97" t="s">
        <v>17</v>
      </c>
      <c r="C8" s="98">
        <v>720786760</v>
      </c>
      <c r="D8" s="99">
        <v>725020540</v>
      </c>
      <c r="E8" s="90">
        <f t="shared" ref="E8:E15" si="1">C8-D8</f>
        <v>-4233780</v>
      </c>
      <c r="F8" s="91"/>
      <c r="G8" s="92" t="s">
        <v>53</v>
      </c>
      <c r="H8" s="93">
        <v>234771693</v>
      </c>
      <c r="I8" s="94">
        <v>221740965</v>
      </c>
      <c r="J8" s="95">
        <f t="shared" ref="J8:J21" si="2">H8-I8</f>
        <v>13030728</v>
      </c>
    </row>
    <row r="9" spans="1:12" x14ac:dyDescent="0.3">
      <c r="A9" s="96"/>
      <c r="B9" s="97" t="s">
        <v>54</v>
      </c>
      <c r="C9" s="98">
        <v>556603860</v>
      </c>
      <c r="D9" s="99">
        <v>521349340</v>
      </c>
      <c r="E9" s="90">
        <f t="shared" si="1"/>
        <v>35254520</v>
      </c>
      <c r="F9" s="91"/>
      <c r="G9" s="92" t="s">
        <v>55</v>
      </c>
      <c r="H9" s="93">
        <v>88074397</v>
      </c>
      <c r="I9" s="94">
        <v>84106693</v>
      </c>
      <c r="J9" s="95">
        <f t="shared" si="2"/>
        <v>3967704</v>
      </c>
    </row>
    <row r="10" spans="1:12" x14ac:dyDescent="0.3">
      <c r="A10" s="96"/>
      <c r="B10" s="97" t="s">
        <v>21</v>
      </c>
      <c r="C10" s="100">
        <v>0</v>
      </c>
      <c r="D10" s="99">
        <v>5300000</v>
      </c>
      <c r="E10" s="90">
        <f t="shared" si="1"/>
        <v>-5300000</v>
      </c>
      <c r="F10" s="91"/>
      <c r="G10" s="92" t="s">
        <v>56</v>
      </c>
      <c r="H10" s="93">
        <v>106612794</v>
      </c>
      <c r="I10" s="94">
        <v>96528321</v>
      </c>
      <c r="J10" s="95">
        <f t="shared" si="2"/>
        <v>10084473</v>
      </c>
    </row>
    <row r="11" spans="1:12" x14ac:dyDescent="0.3">
      <c r="A11" s="96"/>
      <c r="B11" s="101" t="s">
        <v>57</v>
      </c>
      <c r="C11" s="102">
        <f>SUM(C7:C10)</f>
        <v>1558745920</v>
      </c>
      <c r="D11" s="103">
        <f>SUM(D7:D10)</f>
        <v>1527070680</v>
      </c>
      <c r="E11" s="104">
        <f>SUM(E7:E10)</f>
        <v>31675240</v>
      </c>
      <c r="F11" s="91"/>
      <c r="G11" s="92" t="s">
        <v>58</v>
      </c>
      <c r="H11" s="93">
        <v>7100000</v>
      </c>
      <c r="I11" s="94">
        <v>5900000</v>
      </c>
      <c r="J11" s="95">
        <f t="shared" si="2"/>
        <v>1200000</v>
      </c>
    </row>
    <row r="12" spans="1:12" x14ac:dyDescent="0.3">
      <c r="A12" s="105" t="s">
        <v>26</v>
      </c>
      <c r="B12" s="106" t="s">
        <v>59</v>
      </c>
      <c r="C12" s="100">
        <v>13860000</v>
      </c>
      <c r="D12" s="107">
        <v>23080000</v>
      </c>
      <c r="E12" s="90">
        <f t="shared" si="1"/>
        <v>-9220000</v>
      </c>
      <c r="F12" s="91"/>
      <c r="G12" s="108" t="s">
        <v>60</v>
      </c>
      <c r="H12" s="109">
        <f>SUM(H7:H11)</f>
        <v>1240418120</v>
      </c>
      <c r="I12" s="110">
        <f>SUM(I7:I11)</f>
        <v>1177041690</v>
      </c>
      <c r="J12" s="111">
        <f>H12-I12</f>
        <v>63376430</v>
      </c>
    </row>
    <row r="13" spans="1:12" x14ac:dyDescent="0.3">
      <c r="A13" s="105" t="s">
        <v>31</v>
      </c>
      <c r="B13" s="106" t="s">
        <v>31</v>
      </c>
      <c r="C13" s="112">
        <v>12610000</v>
      </c>
      <c r="D13" s="113">
        <v>10750000</v>
      </c>
      <c r="E13" s="90">
        <f t="shared" si="1"/>
        <v>1860000</v>
      </c>
      <c r="F13" s="91" t="s">
        <v>61</v>
      </c>
      <c r="G13" s="92" t="s">
        <v>62</v>
      </c>
      <c r="H13" s="93">
        <v>3300000</v>
      </c>
      <c r="I13" s="94">
        <v>3300000</v>
      </c>
      <c r="J13" s="95">
        <f t="shared" si="2"/>
        <v>0</v>
      </c>
    </row>
    <row r="14" spans="1:12" x14ac:dyDescent="0.3">
      <c r="A14" s="105" t="s">
        <v>63</v>
      </c>
      <c r="B14" s="106" t="s">
        <v>35</v>
      </c>
      <c r="C14" s="114">
        <v>14664005</v>
      </c>
      <c r="D14" s="115">
        <v>18526798</v>
      </c>
      <c r="E14" s="90">
        <f t="shared" si="1"/>
        <v>-3862793</v>
      </c>
      <c r="F14" s="91"/>
      <c r="G14" s="92" t="s">
        <v>64</v>
      </c>
      <c r="H14" s="93">
        <v>6100000</v>
      </c>
      <c r="I14" s="94">
        <v>6450000</v>
      </c>
      <c r="J14" s="95">
        <f t="shared" si="2"/>
        <v>-350000</v>
      </c>
    </row>
    <row r="15" spans="1:12" ht="17.25" thickBot="1" x14ac:dyDescent="0.35">
      <c r="A15" s="105" t="s">
        <v>36</v>
      </c>
      <c r="B15" s="106" t="s">
        <v>65</v>
      </c>
      <c r="C15" s="116">
        <v>150000</v>
      </c>
      <c r="D15" s="117">
        <v>100000</v>
      </c>
      <c r="E15" s="90">
        <f t="shared" si="1"/>
        <v>50000</v>
      </c>
      <c r="F15" s="91"/>
      <c r="G15" s="108" t="s">
        <v>66</v>
      </c>
      <c r="H15" s="109">
        <f>SUM(H13:H14)</f>
        <v>9400000</v>
      </c>
      <c r="I15" s="110">
        <f>SUM(I13:I14)</f>
        <v>9750000</v>
      </c>
      <c r="J15" s="111">
        <f>H15-I15</f>
        <v>-350000</v>
      </c>
    </row>
    <row r="16" spans="1:12" x14ac:dyDescent="0.3">
      <c r="A16" s="118"/>
      <c r="B16" s="118"/>
      <c r="F16" s="91" t="s">
        <v>67</v>
      </c>
      <c r="G16" s="92" t="s">
        <v>68</v>
      </c>
      <c r="H16" s="93">
        <v>7790000</v>
      </c>
      <c r="I16" s="94">
        <v>12497200</v>
      </c>
      <c r="J16" s="95">
        <f t="shared" si="2"/>
        <v>-4707200</v>
      </c>
    </row>
    <row r="17" spans="1:10" x14ac:dyDescent="0.3">
      <c r="A17" s="118"/>
      <c r="B17" s="118"/>
      <c r="F17" s="91"/>
      <c r="G17" s="92" t="s">
        <v>69</v>
      </c>
      <c r="H17" s="93">
        <v>47706056</v>
      </c>
      <c r="I17" s="94">
        <v>42112130</v>
      </c>
      <c r="J17" s="95">
        <f t="shared" si="2"/>
        <v>5593926</v>
      </c>
    </row>
    <row r="18" spans="1:10" x14ac:dyDescent="0.3">
      <c r="A18" s="120"/>
      <c r="B18" s="120"/>
      <c r="C18" s="121"/>
      <c r="D18" s="121"/>
      <c r="E18" s="121"/>
      <c r="F18" s="91"/>
      <c r="G18" s="92" t="s">
        <v>70</v>
      </c>
      <c r="H18" s="93">
        <v>28150959</v>
      </c>
      <c r="I18" s="94">
        <v>31441010</v>
      </c>
      <c r="J18" s="95">
        <f t="shared" si="2"/>
        <v>-3290051</v>
      </c>
    </row>
    <row r="19" spans="1:10" x14ac:dyDescent="0.3">
      <c r="A19" s="120"/>
      <c r="B19" s="122"/>
      <c r="C19" s="123"/>
      <c r="D19" s="123"/>
      <c r="E19" s="124"/>
      <c r="F19" s="91"/>
      <c r="G19" s="92" t="s">
        <v>71</v>
      </c>
      <c r="H19" s="93">
        <v>1946000</v>
      </c>
      <c r="I19" s="94">
        <v>1570100</v>
      </c>
      <c r="J19" s="95">
        <f t="shared" si="2"/>
        <v>375900</v>
      </c>
    </row>
    <row r="20" spans="1:10" x14ac:dyDescent="0.3">
      <c r="A20" s="120"/>
      <c r="B20" s="122"/>
      <c r="C20" s="123"/>
      <c r="D20" s="123"/>
      <c r="E20" s="124"/>
      <c r="F20" s="91"/>
      <c r="G20" s="92" t="s">
        <v>72</v>
      </c>
      <c r="H20" s="93">
        <v>643620</v>
      </c>
      <c r="I20" s="94">
        <v>564000</v>
      </c>
      <c r="J20" s="95">
        <f t="shared" si="2"/>
        <v>79620</v>
      </c>
    </row>
    <row r="21" spans="1:10" x14ac:dyDescent="0.3">
      <c r="A21" s="125"/>
      <c r="B21" s="122"/>
      <c r="C21" s="126"/>
      <c r="D21" s="126"/>
      <c r="E21" s="124"/>
      <c r="F21" s="91"/>
      <c r="G21" s="92" t="s">
        <v>73</v>
      </c>
      <c r="H21" s="93">
        <v>7145000</v>
      </c>
      <c r="I21" s="94">
        <v>9603200</v>
      </c>
      <c r="J21" s="95">
        <f t="shared" si="2"/>
        <v>-2458200</v>
      </c>
    </row>
    <row r="22" spans="1:10" x14ac:dyDescent="0.3">
      <c r="A22" s="127"/>
      <c r="B22" s="122"/>
      <c r="C22" s="128"/>
      <c r="D22" s="128"/>
      <c r="E22" s="124"/>
      <c r="F22" s="91"/>
      <c r="G22" s="108" t="s">
        <v>66</v>
      </c>
      <c r="H22" s="109">
        <f>SUM(H16:H21)</f>
        <v>93381635</v>
      </c>
      <c r="I22" s="110">
        <f>SUM(I16:I21)</f>
        <v>97787640</v>
      </c>
      <c r="J22" s="111">
        <f>H22-I22</f>
        <v>-4406005</v>
      </c>
    </row>
    <row r="23" spans="1:10" x14ac:dyDescent="0.3">
      <c r="A23" s="125"/>
      <c r="B23" s="122"/>
      <c r="C23" s="121"/>
      <c r="D23" s="121"/>
      <c r="E23" s="124"/>
      <c r="F23" s="129" t="s">
        <v>74</v>
      </c>
      <c r="G23" s="108"/>
      <c r="H23" s="109">
        <f>SUM(H12,H15,H22)</f>
        <v>1343199755</v>
      </c>
      <c r="I23" s="110">
        <f>SUM(I12,I15,I22)</f>
        <v>1284579330</v>
      </c>
      <c r="J23" s="111">
        <f>H23-I23</f>
        <v>58620425</v>
      </c>
    </row>
    <row r="24" spans="1:10" x14ac:dyDescent="0.3">
      <c r="A24" s="130"/>
      <c r="B24" s="130"/>
      <c r="C24" s="131"/>
      <c r="D24" s="131"/>
      <c r="E24" s="131"/>
      <c r="F24" s="91" t="s">
        <v>75</v>
      </c>
      <c r="G24" s="92" t="s">
        <v>76</v>
      </c>
      <c r="H24" s="93">
        <v>4200000</v>
      </c>
      <c r="I24" s="94">
        <v>3643500</v>
      </c>
      <c r="J24" s="95">
        <f t="shared" ref="J24:J25" si="3">H24-I24</f>
        <v>556500</v>
      </c>
    </row>
    <row r="25" spans="1:10" x14ac:dyDescent="0.3">
      <c r="A25" s="130"/>
      <c r="B25" s="130"/>
      <c r="C25" s="131"/>
      <c r="D25" s="131"/>
      <c r="E25" s="131"/>
      <c r="F25" s="91"/>
      <c r="G25" s="92" t="s">
        <v>77</v>
      </c>
      <c r="H25" s="93">
        <v>10800000</v>
      </c>
      <c r="I25" s="94">
        <v>11356500</v>
      </c>
      <c r="J25" s="95">
        <f t="shared" si="3"/>
        <v>-556500</v>
      </c>
    </row>
    <row r="26" spans="1:10" x14ac:dyDescent="0.3">
      <c r="A26" s="130"/>
      <c r="B26" s="130"/>
      <c r="C26" s="57"/>
      <c r="D26" s="57"/>
      <c r="E26" s="57"/>
      <c r="F26" s="91"/>
      <c r="G26" s="108" t="s">
        <v>66</v>
      </c>
      <c r="H26" s="109">
        <f>SUM(H24:H25)</f>
        <v>15000000</v>
      </c>
      <c r="I26" s="110">
        <f>SUM(I24:I25)</f>
        <v>15000000</v>
      </c>
      <c r="J26" s="111">
        <f>H26-I26</f>
        <v>0</v>
      </c>
    </row>
    <row r="27" spans="1:10" x14ac:dyDescent="0.3">
      <c r="A27" s="130"/>
      <c r="B27" s="130"/>
      <c r="C27" s="57"/>
      <c r="D27" s="57"/>
      <c r="E27" s="57"/>
      <c r="F27" s="129" t="s">
        <v>74</v>
      </c>
      <c r="G27" s="108"/>
      <c r="H27" s="109">
        <f>H26</f>
        <v>15000000</v>
      </c>
      <c r="I27" s="110">
        <f>I26</f>
        <v>15000000</v>
      </c>
      <c r="J27" s="111">
        <f>H27-I27</f>
        <v>0</v>
      </c>
    </row>
    <row r="28" spans="1:10" x14ac:dyDescent="0.3">
      <c r="A28" s="130"/>
      <c r="B28" s="130"/>
      <c r="C28" s="57"/>
      <c r="D28" s="57"/>
      <c r="E28" s="57"/>
      <c r="F28" s="91" t="s">
        <v>78</v>
      </c>
      <c r="G28" s="92" t="s">
        <v>79</v>
      </c>
      <c r="H28" s="93">
        <v>52666020</v>
      </c>
      <c r="I28" s="94">
        <v>53029962</v>
      </c>
      <c r="J28" s="95">
        <f>H28-I28</f>
        <v>-363942</v>
      </c>
    </row>
    <row r="29" spans="1:10" x14ac:dyDescent="0.3">
      <c r="A29" s="130"/>
      <c r="B29" s="130"/>
      <c r="C29" s="57"/>
      <c r="D29" s="57"/>
      <c r="E29" s="57"/>
      <c r="F29" s="91"/>
      <c r="G29" s="92" t="s">
        <v>80</v>
      </c>
      <c r="H29" s="93">
        <v>3804000</v>
      </c>
      <c r="I29" s="94">
        <v>11299968</v>
      </c>
      <c r="J29" s="95">
        <f>H29-I29</f>
        <v>-7495968</v>
      </c>
    </row>
    <row r="30" spans="1:10" ht="25.5" x14ac:dyDescent="0.3">
      <c r="A30" s="130"/>
      <c r="B30" s="130"/>
      <c r="C30" s="57"/>
      <c r="D30" s="57"/>
      <c r="E30" s="57"/>
      <c r="F30" s="91"/>
      <c r="G30" s="92" t="s">
        <v>81</v>
      </c>
      <c r="H30" s="93">
        <v>14134000</v>
      </c>
      <c r="I30" s="94">
        <v>12605880</v>
      </c>
      <c r="J30" s="95">
        <f>H30-I30</f>
        <v>1528120</v>
      </c>
    </row>
    <row r="31" spans="1:10" x14ac:dyDescent="0.3">
      <c r="A31" s="130"/>
      <c r="B31" s="130"/>
      <c r="C31" s="57"/>
      <c r="D31" s="57"/>
      <c r="E31" s="57"/>
      <c r="F31" s="132"/>
      <c r="G31" s="92" t="s">
        <v>82</v>
      </c>
      <c r="H31" s="93">
        <v>9740000</v>
      </c>
      <c r="I31" s="94">
        <v>10155420</v>
      </c>
      <c r="J31" s="95">
        <f t="shared" ref="J31:J60" si="4">H31-I31</f>
        <v>-415420</v>
      </c>
    </row>
    <row r="32" spans="1:10" x14ac:dyDescent="0.3">
      <c r="A32" s="130"/>
      <c r="B32" s="130"/>
      <c r="C32" s="57"/>
      <c r="D32" s="57"/>
      <c r="E32" s="57"/>
      <c r="F32" s="91"/>
      <c r="G32" s="92" t="s">
        <v>83</v>
      </c>
      <c r="H32" s="93">
        <v>21577420</v>
      </c>
      <c r="I32" s="94">
        <v>22710243</v>
      </c>
      <c r="J32" s="95">
        <f t="shared" si="4"/>
        <v>-1132823</v>
      </c>
    </row>
    <row r="33" spans="1:10" x14ac:dyDescent="0.3">
      <c r="A33" s="130"/>
      <c r="B33" s="130"/>
      <c r="C33" s="57"/>
      <c r="D33" s="57"/>
      <c r="E33" s="57"/>
      <c r="F33" s="91"/>
      <c r="G33" s="92" t="s">
        <v>84</v>
      </c>
      <c r="H33" s="93">
        <v>3000000</v>
      </c>
      <c r="I33" s="94">
        <v>3000000</v>
      </c>
      <c r="J33" s="95">
        <f t="shared" si="4"/>
        <v>0</v>
      </c>
    </row>
    <row r="34" spans="1:10" x14ac:dyDescent="0.3">
      <c r="A34" s="130"/>
      <c r="B34" s="130"/>
      <c r="C34" s="57"/>
      <c r="D34" s="57"/>
      <c r="E34" s="57"/>
      <c r="F34" s="91"/>
      <c r="G34" s="92" t="s">
        <v>85</v>
      </c>
      <c r="H34" s="93">
        <v>17900000</v>
      </c>
      <c r="I34" s="94">
        <v>19644000</v>
      </c>
      <c r="J34" s="95">
        <f t="shared" si="4"/>
        <v>-1744000</v>
      </c>
    </row>
    <row r="35" spans="1:10" x14ac:dyDescent="0.3">
      <c r="A35" s="130"/>
      <c r="B35" s="130"/>
      <c r="C35" s="57"/>
      <c r="D35" s="57"/>
      <c r="E35" s="57"/>
      <c r="F35" s="91"/>
      <c r="G35" s="92" t="s">
        <v>86</v>
      </c>
      <c r="H35" s="93">
        <v>22105680</v>
      </c>
      <c r="I35" s="94">
        <v>24009190</v>
      </c>
      <c r="J35" s="95">
        <f t="shared" si="4"/>
        <v>-1903510</v>
      </c>
    </row>
    <row r="36" spans="1:10" x14ac:dyDescent="0.3">
      <c r="A36" s="130"/>
      <c r="B36" s="130"/>
      <c r="C36" s="57"/>
      <c r="D36" s="57"/>
      <c r="E36" s="57"/>
      <c r="F36" s="91"/>
      <c r="G36" s="92" t="s">
        <v>87</v>
      </c>
      <c r="H36" s="93">
        <v>8450000</v>
      </c>
      <c r="I36" s="94">
        <v>8475000</v>
      </c>
      <c r="J36" s="95">
        <f t="shared" si="4"/>
        <v>-25000</v>
      </c>
    </row>
    <row r="37" spans="1:10" x14ac:dyDescent="0.3">
      <c r="A37" s="130"/>
      <c r="B37" s="130"/>
      <c r="C37" s="57"/>
      <c r="D37" s="57"/>
      <c r="E37" s="57"/>
      <c r="F37" s="91"/>
      <c r="G37" s="92" t="s">
        <v>88</v>
      </c>
      <c r="H37" s="93">
        <v>140200</v>
      </c>
      <c r="I37" s="133">
        <v>99400</v>
      </c>
      <c r="J37" s="95">
        <f>H37-I37</f>
        <v>40800</v>
      </c>
    </row>
    <row r="38" spans="1:10" x14ac:dyDescent="0.3">
      <c r="A38" s="130"/>
      <c r="B38" s="130"/>
      <c r="C38" s="57"/>
      <c r="D38" s="57"/>
      <c r="E38" s="57"/>
      <c r="F38" s="91"/>
      <c r="G38" s="92" t="s">
        <v>89</v>
      </c>
      <c r="H38" s="93">
        <v>2449800</v>
      </c>
      <c r="I38" s="94">
        <v>2465600</v>
      </c>
      <c r="J38" s="95">
        <f>H38-I38</f>
        <v>-15800</v>
      </c>
    </row>
    <row r="39" spans="1:10" x14ac:dyDescent="0.3">
      <c r="A39" s="130"/>
      <c r="B39" s="130"/>
      <c r="C39" s="57"/>
      <c r="D39" s="121"/>
      <c r="E39" s="57"/>
      <c r="F39" s="91"/>
      <c r="G39" s="92" t="s">
        <v>90</v>
      </c>
      <c r="H39" s="134">
        <v>1200000</v>
      </c>
      <c r="I39" s="135">
        <v>2000000</v>
      </c>
      <c r="J39" s="95">
        <f>H39-I39</f>
        <v>-800000</v>
      </c>
    </row>
    <row r="40" spans="1:10" x14ac:dyDescent="0.3">
      <c r="A40" s="130"/>
      <c r="B40" s="130"/>
      <c r="C40" s="57"/>
      <c r="D40" s="121"/>
      <c r="E40" s="57"/>
      <c r="F40" s="91"/>
      <c r="G40" s="92" t="s">
        <v>91</v>
      </c>
      <c r="H40" s="134">
        <v>6632550</v>
      </c>
      <c r="I40" s="135">
        <v>5992990</v>
      </c>
      <c r="J40" s="95">
        <f>H40-I40</f>
        <v>639560</v>
      </c>
    </row>
    <row r="41" spans="1:10" x14ac:dyDescent="0.3">
      <c r="A41" s="130"/>
      <c r="B41" s="130"/>
      <c r="C41" s="57"/>
      <c r="D41" s="121"/>
      <c r="E41" s="57"/>
      <c r="F41" s="91"/>
      <c r="G41" s="92" t="s">
        <v>92</v>
      </c>
      <c r="H41" s="134">
        <v>3687390</v>
      </c>
      <c r="I41" s="135">
        <v>4769270</v>
      </c>
      <c r="J41" s="95">
        <f t="shared" si="4"/>
        <v>-1081880</v>
      </c>
    </row>
    <row r="42" spans="1:10" x14ac:dyDescent="0.3">
      <c r="A42" s="130"/>
      <c r="B42" s="130"/>
      <c r="C42" s="57"/>
      <c r="D42" s="121"/>
      <c r="E42" s="57"/>
      <c r="F42" s="91"/>
      <c r="G42" s="92" t="s">
        <v>93</v>
      </c>
      <c r="H42" s="134">
        <v>7353320</v>
      </c>
      <c r="I42" s="135">
        <v>8573440</v>
      </c>
      <c r="J42" s="95">
        <f t="shared" si="4"/>
        <v>-1220120</v>
      </c>
    </row>
    <row r="43" spans="1:10" x14ac:dyDescent="0.3">
      <c r="A43" s="130"/>
      <c r="B43" s="130"/>
      <c r="C43" s="57"/>
      <c r="D43" s="121"/>
      <c r="E43" s="57"/>
      <c r="F43" s="91"/>
      <c r="G43" s="92" t="s">
        <v>94</v>
      </c>
      <c r="H43" s="134">
        <v>2717000</v>
      </c>
      <c r="I43" s="135">
        <v>2367630</v>
      </c>
      <c r="J43" s="95">
        <f t="shared" si="4"/>
        <v>349370</v>
      </c>
    </row>
    <row r="44" spans="1:10" x14ac:dyDescent="0.3">
      <c r="A44" s="130"/>
      <c r="B44" s="130"/>
      <c r="C44" s="57"/>
      <c r="D44" s="121"/>
      <c r="E44" s="57"/>
      <c r="F44" s="91"/>
      <c r="G44" s="92" t="s">
        <v>95</v>
      </c>
      <c r="H44" s="134">
        <v>2828370</v>
      </c>
      <c r="I44" s="135">
        <v>0</v>
      </c>
      <c r="J44" s="95">
        <f t="shared" si="4"/>
        <v>2828370</v>
      </c>
    </row>
    <row r="45" spans="1:10" x14ac:dyDescent="0.3">
      <c r="A45" s="130"/>
      <c r="B45" s="130"/>
      <c r="C45" s="57"/>
      <c r="D45" s="121"/>
      <c r="E45" s="57"/>
      <c r="F45" s="91"/>
      <c r="G45" s="92" t="s">
        <v>96</v>
      </c>
      <c r="H45" s="134">
        <v>8000000</v>
      </c>
      <c r="I45" s="135">
        <v>8000000</v>
      </c>
      <c r="J45" s="95">
        <f t="shared" si="4"/>
        <v>0</v>
      </c>
    </row>
    <row r="46" spans="1:10" x14ac:dyDescent="0.3">
      <c r="A46" s="130"/>
      <c r="B46" s="130"/>
      <c r="C46" s="57"/>
      <c r="D46" s="121"/>
      <c r="E46" s="57"/>
      <c r="F46" s="91"/>
      <c r="G46" s="92" t="s">
        <v>97</v>
      </c>
      <c r="H46" s="134">
        <v>3000000</v>
      </c>
      <c r="I46" s="135">
        <v>3000000</v>
      </c>
      <c r="J46" s="95">
        <f t="shared" si="4"/>
        <v>0</v>
      </c>
    </row>
    <row r="47" spans="1:10" x14ac:dyDescent="0.3">
      <c r="A47" s="130"/>
      <c r="B47" s="130"/>
      <c r="C47" s="57"/>
      <c r="D47" s="121"/>
      <c r="E47" s="57"/>
      <c r="F47" s="91"/>
      <c r="G47" s="92" t="s">
        <v>98</v>
      </c>
      <c r="H47" s="134">
        <v>0</v>
      </c>
      <c r="I47" s="135">
        <v>4000000</v>
      </c>
      <c r="J47" s="95">
        <f t="shared" si="4"/>
        <v>-4000000</v>
      </c>
    </row>
    <row r="48" spans="1:10" x14ac:dyDescent="0.3">
      <c r="A48" s="130"/>
      <c r="B48" s="130"/>
      <c r="C48" s="57"/>
      <c r="D48" s="121"/>
      <c r="E48" s="57"/>
      <c r="F48" s="91"/>
      <c r="G48" s="92" t="s">
        <v>99</v>
      </c>
      <c r="H48" s="134">
        <v>0</v>
      </c>
      <c r="I48" s="135">
        <v>12000000</v>
      </c>
      <c r="J48" s="95">
        <f t="shared" si="4"/>
        <v>-12000000</v>
      </c>
    </row>
    <row r="49" spans="1:12" x14ac:dyDescent="0.3">
      <c r="A49" s="130"/>
      <c r="B49" s="130"/>
      <c r="C49" s="57"/>
      <c r="D49" s="121"/>
      <c r="E49" s="57"/>
      <c r="F49" s="91"/>
      <c r="G49" s="92" t="s">
        <v>100</v>
      </c>
      <c r="H49" s="134">
        <v>2600000</v>
      </c>
      <c r="I49" s="135">
        <v>2730000</v>
      </c>
      <c r="J49" s="95">
        <f t="shared" si="4"/>
        <v>-130000</v>
      </c>
    </row>
    <row r="50" spans="1:12" x14ac:dyDescent="0.3">
      <c r="A50" s="130"/>
      <c r="B50" s="130"/>
      <c r="C50" s="57"/>
      <c r="D50" s="121"/>
      <c r="E50" s="57"/>
      <c r="F50" s="91"/>
      <c r="G50" s="92" t="s">
        <v>101</v>
      </c>
      <c r="H50" s="134">
        <v>25400000</v>
      </c>
      <c r="I50" s="135">
        <v>25270000</v>
      </c>
      <c r="J50" s="95">
        <f t="shared" si="4"/>
        <v>130000</v>
      </c>
    </row>
    <row r="51" spans="1:12" x14ac:dyDescent="0.3">
      <c r="A51" s="130"/>
      <c r="B51" s="130"/>
      <c r="C51" s="57"/>
      <c r="D51" s="121"/>
      <c r="E51" s="57"/>
      <c r="F51" s="91"/>
      <c r="G51" s="92" t="s">
        <v>102</v>
      </c>
      <c r="H51" s="134">
        <v>1115312</v>
      </c>
      <c r="I51" s="135">
        <v>1196413</v>
      </c>
      <c r="J51" s="95">
        <f t="shared" si="4"/>
        <v>-81101</v>
      </c>
    </row>
    <row r="52" spans="1:12" x14ac:dyDescent="0.3">
      <c r="A52" s="130"/>
      <c r="B52" s="130"/>
      <c r="C52" s="57"/>
      <c r="D52" s="121"/>
      <c r="E52" s="57"/>
      <c r="F52" s="91"/>
      <c r="G52" s="92" t="s">
        <v>103</v>
      </c>
      <c r="H52" s="134">
        <v>0</v>
      </c>
      <c r="I52" s="135">
        <v>1000000</v>
      </c>
      <c r="J52" s="95">
        <f t="shared" si="4"/>
        <v>-1000000</v>
      </c>
    </row>
    <row r="53" spans="1:12" x14ac:dyDescent="0.3">
      <c r="A53" s="130"/>
      <c r="B53" s="130"/>
      <c r="C53" s="57"/>
      <c r="D53" s="121"/>
      <c r="E53" s="57"/>
      <c r="F53" s="91"/>
      <c r="G53" s="92" t="s">
        <v>104</v>
      </c>
      <c r="H53" s="134">
        <v>0</v>
      </c>
      <c r="I53" s="135">
        <v>1200000</v>
      </c>
      <c r="J53" s="95">
        <f t="shared" si="4"/>
        <v>-1200000</v>
      </c>
    </row>
    <row r="54" spans="1:12" x14ac:dyDescent="0.3">
      <c r="A54" s="130"/>
      <c r="B54" s="130"/>
      <c r="C54" s="57"/>
      <c r="D54" s="121"/>
      <c r="E54" s="57"/>
      <c r="F54" s="91"/>
      <c r="G54" s="92" t="s">
        <v>105</v>
      </c>
      <c r="H54" s="134">
        <v>0</v>
      </c>
      <c r="I54" s="135">
        <v>8680000</v>
      </c>
      <c r="J54" s="95">
        <f t="shared" si="4"/>
        <v>-8680000</v>
      </c>
    </row>
    <row r="55" spans="1:12" x14ac:dyDescent="0.3">
      <c r="A55" s="130"/>
      <c r="B55" s="130"/>
      <c r="C55" s="57"/>
      <c r="D55" s="121"/>
      <c r="E55" s="57"/>
      <c r="F55" s="91"/>
      <c r="G55" s="92" t="s">
        <v>106</v>
      </c>
      <c r="H55" s="134">
        <v>559540</v>
      </c>
      <c r="I55" s="135">
        <v>19577290</v>
      </c>
      <c r="J55" s="95">
        <f t="shared" si="4"/>
        <v>-19017750</v>
      </c>
    </row>
    <row r="56" spans="1:12" x14ac:dyDescent="0.3">
      <c r="A56" s="130"/>
      <c r="B56" s="130"/>
      <c r="C56" s="57"/>
      <c r="D56" s="121"/>
      <c r="E56" s="57"/>
      <c r="F56" s="91"/>
      <c r="G56" s="92" t="s">
        <v>107</v>
      </c>
      <c r="H56" s="134">
        <v>13860000</v>
      </c>
      <c r="I56" s="135">
        <v>0</v>
      </c>
      <c r="J56" s="95">
        <f t="shared" si="4"/>
        <v>13860000</v>
      </c>
    </row>
    <row r="57" spans="1:12" x14ac:dyDescent="0.3">
      <c r="A57" s="130"/>
      <c r="B57" s="130"/>
      <c r="C57" s="57"/>
      <c r="D57" s="121"/>
      <c r="E57" s="57"/>
      <c r="F57" s="91"/>
      <c r="G57" s="92" t="s">
        <v>108</v>
      </c>
      <c r="H57" s="134">
        <v>4398000</v>
      </c>
      <c r="I57" s="135">
        <v>0</v>
      </c>
      <c r="J57" s="95">
        <f t="shared" si="4"/>
        <v>4398000</v>
      </c>
    </row>
    <row r="58" spans="1:12" x14ac:dyDescent="0.3">
      <c r="A58" s="130"/>
      <c r="B58" s="130"/>
      <c r="C58" s="57"/>
      <c r="D58" s="121"/>
      <c r="E58" s="57"/>
      <c r="F58" s="91"/>
      <c r="G58" s="108" t="s">
        <v>66</v>
      </c>
      <c r="H58" s="136">
        <f>SUM(H28:H57)</f>
        <v>239318602</v>
      </c>
      <c r="I58" s="137">
        <f>SUM(I28:I57)</f>
        <v>277851696</v>
      </c>
      <c r="J58" s="111">
        <f t="shared" si="4"/>
        <v>-38533094</v>
      </c>
    </row>
    <row r="59" spans="1:12" x14ac:dyDescent="0.3">
      <c r="A59" s="130"/>
      <c r="B59" s="130"/>
      <c r="C59" s="57"/>
      <c r="D59" s="121"/>
      <c r="E59" s="57"/>
      <c r="F59" s="129" t="s">
        <v>74</v>
      </c>
      <c r="G59" s="108"/>
      <c r="H59" s="109">
        <f>H58</f>
        <v>239318602</v>
      </c>
      <c r="I59" s="110">
        <f>I58</f>
        <v>277851696</v>
      </c>
      <c r="J59" s="111">
        <f t="shared" si="4"/>
        <v>-38533094</v>
      </c>
    </row>
    <row r="60" spans="1:12" x14ac:dyDescent="0.3">
      <c r="A60" s="130"/>
      <c r="B60" s="130"/>
      <c r="C60" s="57"/>
      <c r="D60" s="121"/>
      <c r="E60" s="57"/>
      <c r="F60" s="91" t="s">
        <v>109</v>
      </c>
      <c r="G60" s="92" t="s">
        <v>109</v>
      </c>
      <c r="H60" s="93">
        <v>1265766</v>
      </c>
      <c r="I60" s="94">
        <v>1096452</v>
      </c>
      <c r="J60" s="95">
        <f t="shared" si="4"/>
        <v>169314</v>
      </c>
    </row>
    <row r="61" spans="1:12" x14ac:dyDescent="0.3">
      <c r="A61" s="130"/>
      <c r="B61" s="130"/>
      <c r="C61" s="57"/>
      <c r="D61" s="121"/>
      <c r="E61" s="57"/>
      <c r="F61" s="91"/>
      <c r="G61" s="108" t="s">
        <v>66</v>
      </c>
      <c r="H61" s="109">
        <f>H60</f>
        <v>1265766</v>
      </c>
      <c r="I61" s="110">
        <f>I60</f>
        <v>1096452</v>
      </c>
      <c r="J61" s="111">
        <f>H61-I61</f>
        <v>169314</v>
      </c>
    </row>
    <row r="62" spans="1:12" x14ac:dyDescent="0.3">
      <c r="A62" s="130"/>
      <c r="B62" s="130"/>
      <c r="C62" s="57"/>
      <c r="D62" s="121"/>
      <c r="E62" s="57"/>
      <c r="F62" s="129" t="s">
        <v>74</v>
      </c>
      <c r="G62" s="108"/>
      <c r="H62" s="109">
        <f>H61</f>
        <v>1265766</v>
      </c>
      <c r="I62" s="110">
        <f>I61</f>
        <v>1096452</v>
      </c>
      <c r="J62" s="111">
        <f>H62-I62</f>
        <v>169314</v>
      </c>
    </row>
    <row r="63" spans="1:12" x14ac:dyDescent="0.3">
      <c r="A63" s="130"/>
      <c r="B63" s="130"/>
      <c r="C63" s="57"/>
      <c r="D63" s="121"/>
      <c r="E63" s="57"/>
      <c r="F63" s="91" t="s">
        <v>110</v>
      </c>
      <c r="G63" s="92" t="s">
        <v>111</v>
      </c>
      <c r="H63" s="93">
        <v>1245802</v>
      </c>
      <c r="I63" s="94">
        <v>1000000</v>
      </c>
      <c r="J63" s="95">
        <f t="shared" ref="J63" si="5">H63-I63</f>
        <v>245802</v>
      </c>
    </row>
    <row r="64" spans="1:12" x14ac:dyDescent="0.3">
      <c r="A64" s="130"/>
      <c r="B64" s="130"/>
      <c r="C64" s="57"/>
      <c r="D64" s="121"/>
      <c r="E64" s="57"/>
      <c r="F64" s="91"/>
      <c r="G64" s="108" t="s">
        <v>66</v>
      </c>
      <c r="H64" s="109">
        <f>H63</f>
        <v>1245802</v>
      </c>
      <c r="I64" s="110">
        <f>I63</f>
        <v>1000000</v>
      </c>
      <c r="J64" s="111">
        <f>H64-I64</f>
        <v>245802</v>
      </c>
      <c r="L64" s="138"/>
    </row>
    <row r="65" spans="1:10" ht="17.25" thickBot="1" x14ac:dyDescent="0.35">
      <c r="A65" s="130"/>
      <c r="B65" s="130"/>
      <c r="C65" s="57"/>
      <c r="D65" s="121"/>
      <c r="E65" s="57"/>
      <c r="F65" s="129" t="s">
        <v>74</v>
      </c>
      <c r="G65" s="108"/>
      <c r="H65" s="139">
        <f>H64</f>
        <v>1245802</v>
      </c>
      <c r="I65" s="110">
        <f>I64</f>
        <v>1000000</v>
      </c>
      <c r="J65" s="111">
        <f>H65-I65</f>
        <v>245802</v>
      </c>
    </row>
  </sheetData>
  <mergeCells count="10">
    <mergeCell ref="A7:A11"/>
    <mergeCell ref="A18:B18"/>
    <mergeCell ref="A19:A20"/>
    <mergeCell ref="A1:J1"/>
    <mergeCell ref="A3:B3"/>
    <mergeCell ref="H3:J3"/>
    <mergeCell ref="A4:E4"/>
    <mergeCell ref="F4:J4"/>
    <mergeCell ref="A6:B6"/>
    <mergeCell ref="F6:G6"/>
  </mergeCells>
  <phoneticPr fontId="4" type="noConversion"/>
  <printOptions horizontalCentered="1"/>
  <pageMargins left="0.51181102362204722" right="0.31496062992125984" top="0.55118110236220474" bottom="0.15748031496062992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1.세입세출예산 공고</vt:lpstr>
      <vt:lpstr>2. 세입세출총괄표</vt:lpstr>
      <vt:lpstr>'2. 세입세출총괄표'!Print_Area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dongjak</dc:creator>
  <cp:lastModifiedBy>dongjak</cp:lastModifiedBy>
  <dcterms:created xsi:type="dcterms:W3CDTF">2023-03-02T06:56:52Z</dcterms:created>
  <dcterms:modified xsi:type="dcterms:W3CDTF">2023-03-02T06:57:40Z</dcterms:modified>
</cp:coreProperties>
</file>